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 activeTab="2"/>
  </bookViews>
  <sheets>
    <sheet name="Bilans" sheetId="3" r:id="rId1"/>
    <sheet name="Zmiany w funduszu" sheetId="1" r:id="rId2"/>
    <sheet name="Rachunek zysków i strat" sheetId="2" r:id="rId3"/>
  </sheets>
  <definedNames>
    <definedName name="_xlnm.Print_Area" localSheetId="0">Bilans!$A$3:$F$56</definedName>
    <definedName name="_xlnm.Print_Area" localSheetId="2">'Rachunek zysków i strat'!$A$1:$C$49</definedName>
    <definedName name="_xlnm.Print_Area" localSheetId="1">'Zmiany w funduszu'!$A$2:$C$44</definedName>
  </definedNames>
  <calcPr calcId="124519"/>
</workbook>
</file>

<file path=xl/calcChain.xml><?xml version="1.0" encoding="utf-8"?>
<calcChain xmlns="http://schemas.openxmlformats.org/spreadsheetml/2006/main">
  <c r="C15" i="2"/>
  <c r="F12" i="3"/>
  <c r="B41"/>
  <c r="C32" i="1"/>
  <c r="C35" i="3" l="1"/>
  <c r="C13" l="1"/>
  <c r="B13"/>
  <c r="E12" l="1"/>
  <c r="E10" s="1"/>
  <c r="F29"/>
  <c r="F21" s="1"/>
  <c r="F19" s="1"/>
  <c r="E29"/>
  <c r="E21" s="1"/>
  <c r="E19" s="1"/>
  <c r="C30"/>
  <c r="C41"/>
  <c r="B30"/>
  <c r="B35"/>
  <c r="C24"/>
  <c r="B24"/>
  <c r="B12"/>
  <c r="B29" l="1"/>
  <c r="E50"/>
  <c r="B10"/>
  <c r="C29"/>
  <c r="B50" l="1"/>
  <c r="B27" i="2"/>
  <c r="C21" i="1"/>
  <c r="B10" l="1"/>
  <c r="B15" i="2"/>
  <c r="B8"/>
  <c r="C35"/>
  <c r="B35"/>
  <c r="C31"/>
  <c r="B31"/>
  <c r="B32" i="1"/>
  <c r="B21"/>
  <c r="C10"/>
  <c r="C12" i="3"/>
  <c r="C10" s="1"/>
  <c r="B39" i="2"/>
  <c r="C39"/>
  <c r="C50" i="3" l="1"/>
  <c r="C26" i="2"/>
  <c r="C34" s="1"/>
  <c r="C42" s="1"/>
  <c r="B36" i="1"/>
  <c r="B26" i="2"/>
  <c r="B34" s="1"/>
  <c r="B42" l="1"/>
  <c r="B45" s="1"/>
  <c r="C45"/>
  <c r="E32" i="1"/>
  <c r="F10" i="3" l="1"/>
  <c r="F50" s="1"/>
  <c r="C36" i="1"/>
</calcChain>
</file>

<file path=xl/sharedStrings.xml><?xml version="1.0" encoding="utf-8"?>
<sst xmlns="http://schemas.openxmlformats.org/spreadsheetml/2006/main" count="151" uniqueCount="145">
  <si>
    <t>I. Przychody netto ze sprzedaży produktów</t>
  </si>
  <si>
    <t>IV. Przychody netto ze sprzedaży towarów i materiałów</t>
  </si>
  <si>
    <t>I. Amortyzacja</t>
  </si>
  <si>
    <t>II. Zużycie materiałów i energii</t>
  </si>
  <si>
    <t>III. Usługi obce</t>
  </si>
  <si>
    <t>VII. Pozostałe koszty rodzajowe</t>
  </si>
  <si>
    <t>VIII. Wartość sprzedanych towarów i materiałów</t>
  </si>
  <si>
    <t>I. Zysk ze zbycia niefinansowych aktywów trwałych</t>
  </si>
  <si>
    <t>II. Dotacje</t>
  </si>
  <si>
    <t>Stanu na koniec roku poprzedniego</t>
  </si>
  <si>
    <t>Stanu na koniec roku bieżącego</t>
  </si>
  <si>
    <t>III. Koszt wytworzenia produktów na własne potrzeby jednostki</t>
  </si>
  <si>
    <t>IV. Podatki i opłaty</t>
  </si>
  <si>
    <t>VI. Ubezpieczenia społeczne i inne świadczenia dla pracowników</t>
  </si>
  <si>
    <t>I. Dywidendy i udziały w zyskach</t>
  </si>
  <si>
    <t>II. Odsetki</t>
  </si>
  <si>
    <t>III. Inne</t>
  </si>
  <si>
    <t>I. Odsetki</t>
  </si>
  <si>
    <t>II. Inne</t>
  </si>
  <si>
    <t>AKTYWA</t>
  </si>
  <si>
    <t>Stan na 
początek roku</t>
  </si>
  <si>
    <t>Stan na
koniec roku</t>
  </si>
  <si>
    <t>PASYWA</t>
  </si>
  <si>
    <t>A. Aktywa trwałe</t>
  </si>
  <si>
    <t>A. Fundusz</t>
  </si>
  <si>
    <t>I. Fundusz jednostki</t>
  </si>
  <si>
    <t>II. Rzeczowe aktywa trwałe</t>
  </si>
  <si>
    <t>1. Środki trwałe</t>
  </si>
  <si>
    <t>1.1. Grunty</t>
  </si>
  <si>
    <t>1.2. Budynki, lokale, obiekty
inżynierii lądowej i wodnej</t>
  </si>
  <si>
    <t>1.4. Środki transportu</t>
  </si>
  <si>
    <t>1.5. Inne srodki trwałe</t>
  </si>
  <si>
    <t>III. Należności 
długoterminowe</t>
  </si>
  <si>
    <t>IV. Długoterminowe
aktywa finansowe</t>
  </si>
  <si>
    <t>B. Aktywa obrotowe</t>
  </si>
  <si>
    <t>I. Zapasy</t>
  </si>
  <si>
    <t>II. Należności
krótkoterminowe</t>
  </si>
  <si>
    <t>Suma aktywów</t>
  </si>
  <si>
    <t>Suma pasywów</t>
  </si>
  <si>
    <t>V. Wartość mienia
zlikwidowanych jednostek</t>
  </si>
  <si>
    <t>1.1. Zysk bilansowy za rok ubiegły</t>
  </si>
  <si>
    <t>1.2. Zrealizowane wydatki budżetowe</t>
  </si>
  <si>
    <t>1.8. Aktywa otrzymane w ramach centralnego zaopatrzenia</t>
  </si>
  <si>
    <t>1.9. Pozostałe odpisy z wyniku finansowego na rok bieżący</t>
  </si>
  <si>
    <t>1.10. Inne zwiększenia</t>
  </si>
  <si>
    <t>2.1. Strata za rok ubiegły</t>
  </si>
  <si>
    <t>2.2. Zrealizowane dochody budżetowe</t>
  </si>
  <si>
    <t>2.3. Rozliczenie wyniku finansowego i środków obrotowych 
       za rok ubiegły</t>
  </si>
  <si>
    <t>2.8. Aktywa przekazane w ramach centralnego zaopatrzenia</t>
  </si>
  <si>
    <t>2.9. Inne zmniejszenia</t>
  </si>
  <si>
    <t>2. strata netto (-)</t>
  </si>
  <si>
    <t>V. Wynagrodzenia</t>
  </si>
  <si>
    <t>IX. Inne świadczenia finansowane z budżetu</t>
  </si>
  <si>
    <t>X. Pozostałe obciążenia</t>
  </si>
  <si>
    <t>III. Inne przychody operacyjne</t>
  </si>
  <si>
    <t xml:space="preserve">1.4. Środki na inwestycje  </t>
  </si>
  <si>
    <t>2. Środki trwałe w budowie (inwestycje)</t>
  </si>
  <si>
    <t>1. Akcje i udziały</t>
  </si>
  <si>
    <t>2. Inne papiery wartościowe</t>
  </si>
  <si>
    <t>3. Inne długoterminowe
aktywa finansowe</t>
  </si>
  <si>
    <t>1. Materiały</t>
  </si>
  <si>
    <t>2. Półprodukty i produkty
w toku</t>
  </si>
  <si>
    <t>3. Produkty gotowe</t>
  </si>
  <si>
    <t>4. Towary</t>
  </si>
  <si>
    <t>1. Należności z tytułu
dostaw i usług</t>
  </si>
  <si>
    <t>2. Należności od budżetów</t>
  </si>
  <si>
    <t>3. Należności z tytułu
ubezpieczeń i innych świadczeń</t>
  </si>
  <si>
    <t>4. Pozostałe należności</t>
  </si>
  <si>
    <t xml:space="preserve">III. Krótkoterminowe aktywa finansowe </t>
  </si>
  <si>
    <t>1. Środki pieniężne
w kasie</t>
  </si>
  <si>
    <t>2. Środki pieniężne na
rachunkach bankowych</t>
  </si>
  <si>
    <t>3. Środki pieniężne państwowego funduszu celowego</t>
  </si>
  <si>
    <t>5. Akcje lub udziały</t>
  </si>
  <si>
    <t>6. Inne papiery wartościowe</t>
  </si>
  <si>
    <t>7. Inne krótkoterminowe aktywa finansowe</t>
  </si>
  <si>
    <t>IV. Rozliczenia międzyokresowe</t>
  </si>
  <si>
    <t>II. Wynik finansowy netto (+,-)</t>
  </si>
  <si>
    <t>1. Zobowiązania z tytułu
dostaw i usług</t>
  </si>
  <si>
    <t>2. Zobwiązania wobec
budżetów</t>
  </si>
  <si>
    <t>3. Zobowiązania z tytułu
ubezpieczeń i innych swiadczeń</t>
  </si>
  <si>
    <t>4. Zobowiązania z tytułu
wynagrodzeń</t>
  </si>
  <si>
    <t>5. Pozostałe
zobowiązania</t>
  </si>
  <si>
    <t>6. Sumy obce
(depozytowe, zabezpieczenia wykonania umów)</t>
  </si>
  <si>
    <t>III. Rezerwy na zobowiązania</t>
  </si>
  <si>
    <t>I. FUNDUSZ JEDNOSTKI NA POCZATEK OKRESU (BO)</t>
  </si>
  <si>
    <t>1. Zwiększenie funduszu (z tytułu)</t>
  </si>
  <si>
    <t xml:space="preserve">1.3. Zrealizowane płatności ze środków europejskich </t>
  </si>
  <si>
    <t>1.6. Nieodpłatnie otrzymane środki trwałe i środki trwałe w budowie 
      oraz wartości niematerialne i prawne</t>
  </si>
  <si>
    <t>1.7. Aktywa przejęte od zlikwidowanych lub połączonych jednostek</t>
  </si>
  <si>
    <t>2. Zmniejszenie funduszu jednostki (z tytułu)</t>
  </si>
  <si>
    <t>2.6. Wartość sprzedanych i nieodpłatnie przekazanych środków trwałych i środków trwałych w budowie oraz wartości niematerialnych 
i prawnych</t>
  </si>
  <si>
    <t>2.7. Pasywa przejęte od zlikwidowanych lub połączonych jednostek</t>
  </si>
  <si>
    <t>II. Fundusz jednostki na koniec okresu (BZ)</t>
  </si>
  <si>
    <t>III. Wynik finansowy netto za rok bieżący (+,-)</t>
  </si>
  <si>
    <t>1. zysk netto (+)</t>
  </si>
  <si>
    <t>A. Przychody netto z podstawowej działalności operacyjnej</t>
  </si>
  <si>
    <t>II. Zmiana stanu produktów (zwiększenie – wartość dodatnia, zmniejszenie
– wartość ujemna)</t>
  </si>
  <si>
    <t>V. Dotacje na finansowanie działalności podstawowej</t>
  </si>
  <si>
    <t>VI. Przychody z tytułu dochodów budżetowych</t>
  </si>
  <si>
    <t>B. Koszty działalności operacyjnej</t>
  </si>
  <si>
    <t>C. Zysk (strata) z działalności podstawowej (A-B)</t>
  </si>
  <si>
    <t>D. Pozostałe przychody operacyjne</t>
  </si>
  <si>
    <t>E. Pozostałe koszty operacyjne</t>
  </si>
  <si>
    <t>I. Koszty inwestycji finansowanych ze środków własnych samorządowych
zakładów budżetowych i dochodów jednostek budżetowych gromadzonych
na wydzielonym rachunku</t>
  </si>
  <si>
    <t>II. Pozostałe koszty operacyjne</t>
  </si>
  <si>
    <t>F. Zysk (strata) z działalności operacyjnej (C+D-E)</t>
  </si>
  <si>
    <t>G. Przychody finansowe</t>
  </si>
  <si>
    <t>H. Koszty finansowe</t>
  </si>
  <si>
    <t>1.3. Urządzenia techniczne 
i maszyny</t>
  </si>
  <si>
    <t>3. Zaliczki na środki trwałe 
w budowie (inwestycje)</t>
  </si>
  <si>
    <t>4. Inne środki pieniężne</t>
  </si>
  <si>
    <t>I. Wartości niematerialne 
i prawne</t>
  </si>
  <si>
    <t xml:space="preserve">              (główny księgowy)                                                  (rok, miesiąc, dzień)                                                                                      (kierownik jednostki)</t>
  </si>
  <si>
    <t>2.5. Aktualizacja wyceny środków trwałych</t>
  </si>
  <si>
    <t>1.5. Aktualizacja wyceny środków trwałych</t>
  </si>
  <si>
    <t xml:space="preserve">2.4. Dotacje i środki na inwestycje </t>
  </si>
  <si>
    <t xml:space="preserve">  (główny księgowy)                                       (rok, miesiąc, dzień)                                              (kierownik jednostki)</t>
  </si>
  <si>
    <t xml:space="preserve">     (główny księgowy)                                    (rok, miesiąc, dzień)                                    (kierownik jednostki)</t>
  </si>
  <si>
    <t>Nazwa i adres jednostki</t>
  </si>
  <si>
    <t xml:space="preserve"> </t>
  </si>
  <si>
    <t>1. Zysk netto (+)</t>
  </si>
  <si>
    <t>2. Strata netto (-)</t>
  </si>
  <si>
    <t>1.1.1. Grunty stanowiące własność jednostki samorządu
terytorialnego, przekazane
w użytkowanie wieczyste
innym podmiotom
1.1.1. Grunty stanowiące własność
jednostki samorządu
terytorialnego, przekazane
w użytkowanie wieczyste
innym podmiotom
1.1.1. Grunty stanowiące własność
jednostki samorządu
terytorialnego, przekazane
w użytkowanie wieczyste
innym podmiotom
1.1.1. Grunty stanowiące własność
jednostki samorządu
terytorialnego, przekazane
w użytkowanie wieczyste
innym podmiotom
1.1.1. Grunty stanowiące własność jednostki samorządu terytorialnego, przekazane w użytkowanie wieczyste innym podmiotom</t>
  </si>
  <si>
    <t>IV. Fundusz mienia
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</si>
  <si>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</si>
  <si>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</si>
  <si>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</si>
  <si>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</si>
  <si>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</si>
  <si>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8. Fundusze specjalne</t>
  </si>
  <si>
    <t>8.1. Zakładowy Fundusz Świadczeń Socjalnych</t>
  </si>
  <si>
    <t>8.2. Inne fundusze</t>
  </si>
  <si>
    <t>I. Zysk (strata) brutto (F+G-H)</t>
  </si>
  <si>
    <t>J. Podatek dochodowy</t>
  </si>
  <si>
    <t xml:space="preserve">K. Pozostałe obowiązkowe zmniejszenia zysku (zwiększenia straty) </t>
  </si>
  <si>
    <t>L. Zysk (strata) netto (I-J-K)</t>
  </si>
  <si>
    <t>V. Fundusz (II+,-III)</t>
  </si>
  <si>
    <t>5. Rozliczenia z tytułu środków na wydatki budżetowe i z tytułu dochodów budżetowych</t>
  </si>
  <si>
    <t>3. nadwyżka środków obrotowych</t>
  </si>
  <si>
    <r>
      <t xml:space="preserve">Numer identyfikacyjny </t>
    </r>
    <r>
      <rPr>
        <b/>
        <sz val="10"/>
        <color rgb="FF000000"/>
        <rFont val="Arial CE"/>
        <charset val="238"/>
      </rPr>
      <t>REGON</t>
    </r>
  </si>
  <si>
    <t xml:space="preserve">III. Odpisy z wyniku finansowego (nadwyżka środków obrotowych) (-)
</t>
  </si>
  <si>
    <t>7. Rozliczenia z tytułu środków na wydatki budżetowe i z tytułu 
dochodów budżetowych</t>
  </si>
  <si>
    <t>w  Golubiu-Dobrzyniu</t>
  </si>
  <si>
    <t>Dom Pomocy Społecznej</t>
  </si>
  <si>
    <r>
      <t xml:space="preserve">Adresat
</t>
    </r>
    <r>
      <rPr>
        <b/>
        <sz val="12"/>
        <rFont val="Arial CE"/>
        <charset val="238"/>
      </rPr>
      <t>Starostwo Powiatowe</t>
    </r>
    <r>
      <rPr>
        <b/>
        <sz val="11"/>
        <rFont val="Arial CE"/>
        <charset val="238"/>
      </rPr>
      <t xml:space="preserve">
w Golubiu-Dobrzyniu</t>
    </r>
    <r>
      <rPr>
        <b/>
        <sz val="8"/>
        <rFont val="Arial CE"/>
        <charset val="238"/>
      </rPr>
      <t xml:space="preserve">
</t>
    </r>
    <r>
      <rPr>
        <sz val="8"/>
        <rFont val="Arial CE"/>
        <charset val="238"/>
      </rPr>
      <t>Wysłać bez pisma przewodniego</t>
    </r>
    <r>
      <rPr>
        <b/>
        <sz val="8"/>
        <rFont val="Arial CE"/>
        <charset val="238"/>
      </rPr>
      <t xml:space="preserve">
</t>
    </r>
  </si>
</sst>
</file>

<file path=xl/styles.xml><?xml version="1.0" encoding="utf-8"?>
<styleSheet xmlns="http://schemas.openxmlformats.org/spreadsheetml/2006/main">
  <fonts count="1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10"/>
      <color indexed="53"/>
      <name val="Arial CE"/>
      <family val="2"/>
      <charset val="238"/>
    </font>
    <font>
      <b/>
      <sz val="11"/>
      <name val="Arial CE"/>
      <charset val="238"/>
    </font>
    <font>
      <sz val="10"/>
      <color rgb="FF000000"/>
      <name val="Arial CE"/>
    </font>
    <font>
      <b/>
      <sz val="10"/>
      <color rgb="FF000000"/>
      <name val="Arial CE"/>
    </font>
    <font>
      <sz val="10"/>
      <color rgb="FFFF0000"/>
      <name val="Arial CE"/>
      <charset val="238"/>
    </font>
    <font>
      <b/>
      <sz val="12"/>
      <name val="Arial CE"/>
      <charset val="238"/>
    </font>
    <font>
      <sz val="10"/>
      <color rgb="FF00B050"/>
      <name val="Arial CE"/>
      <charset val="238"/>
    </font>
    <font>
      <b/>
      <sz val="10"/>
      <color rgb="FF000000"/>
      <name val="Arial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4" fontId="0" fillId="0" borderId="0" xfId="0" applyNumberFormat="1"/>
    <xf numFmtId="0" fontId="1" fillId="0" borderId="0" xfId="0" applyFont="1"/>
    <xf numFmtId="0" fontId="5" fillId="0" borderId="0" xfId="0" applyFont="1"/>
    <xf numFmtId="0" fontId="0" fillId="0" borderId="1" xfId="0" applyBorder="1"/>
    <xf numFmtId="4" fontId="0" fillId="0" borderId="2" xfId="0" applyNumberFormat="1" applyBorder="1"/>
    <xf numFmtId="2" fontId="0" fillId="0" borderId="0" xfId="0" applyNumberFormat="1"/>
    <xf numFmtId="0" fontId="9" fillId="0" borderId="0" xfId="0" applyFont="1"/>
    <xf numFmtId="4" fontId="9" fillId="0" borderId="0" xfId="0" applyNumberFormat="1" applyFont="1"/>
    <xf numFmtId="4" fontId="10" fillId="0" borderId="0" xfId="0" applyNumberFormat="1" applyFont="1"/>
    <xf numFmtId="4" fontId="7" fillId="0" borderId="3" xfId="0" applyNumberFormat="1" applyFont="1" applyBorder="1"/>
    <xf numFmtId="4" fontId="0" fillId="0" borderId="4" xfId="0" applyNumberFormat="1" applyFont="1" applyBorder="1"/>
    <xf numFmtId="0" fontId="0" fillId="0" borderId="5" xfId="0" applyBorder="1"/>
    <xf numFmtId="4" fontId="0" fillId="0" borderId="0" xfId="0" applyNumberFormat="1" applyBorder="1"/>
    <xf numFmtId="0" fontId="9" fillId="0" borderId="6" xfId="0" applyFont="1" applyFill="1" applyBorder="1"/>
    <xf numFmtId="0" fontId="9" fillId="0" borderId="0" xfId="0" applyFont="1" applyBorder="1"/>
    <xf numFmtId="4" fontId="9" fillId="0" borderId="0" xfId="0" applyNumberFormat="1" applyFont="1" applyBorder="1"/>
    <xf numFmtId="4" fontId="0" fillId="0" borderId="0" xfId="0" applyNumberFormat="1" applyFill="1" applyBorder="1" applyAlignment="1">
      <alignment vertical="top"/>
    </xf>
    <xf numFmtId="2" fontId="0" fillId="0" borderId="0" xfId="0" applyNumberFormat="1" applyFill="1" applyBorder="1" applyAlignment="1">
      <alignment vertical="top"/>
    </xf>
    <xf numFmtId="4" fontId="0" fillId="0" borderId="2" xfId="0" applyNumberFormat="1" applyFill="1" applyBorder="1" applyAlignment="1">
      <alignment vertical="top"/>
    </xf>
    <xf numFmtId="4" fontId="0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2" fontId="0" fillId="0" borderId="0" xfId="0" applyNumberFormat="1" applyFill="1" applyAlignment="1">
      <alignment vertical="top"/>
    </xf>
    <xf numFmtId="0" fontId="0" fillId="0" borderId="8" xfId="0" applyFill="1" applyBorder="1" applyAlignment="1">
      <alignment vertical="top"/>
    </xf>
    <xf numFmtId="4" fontId="0" fillId="0" borderId="0" xfId="0" applyNumberFormat="1" applyFill="1"/>
    <xf numFmtId="2" fontId="0" fillId="0" borderId="8" xfId="0" applyNumberFormat="1" applyFill="1" applyBorder="1" applyAlignment="1">
      <alignment vertical="top"/>
    </xf>
    <xf numFmtId="0" fontId="9" fillId="0" borderId="0" xfId="0" applyFont="1" applyFill="1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4" fontId="0" fillId="0" borderId="0" xfId="0" applyNumberFormat="1" applyFill="1" applyBorder="1"/>
    <xf numFmtId="2" fontId="0" fillId="0" borderId="0" xfId="0" applyNumberFormat="1" applyFill="1" applyBorder="1"/>
    <xf numFmtId="0" fontId="0" fillId="0" borderId="9" xfId="0" applyFill="1" applyBorder="1" applyAlignment="1">
      <alignment vertical="top"/>
    </xf>
    <xf numFmtId="4" fontId="0" fillId="0" borderId="9" xfId="0" applyNumberFormat="1" applyFill="1" applyBorder="1" applyAlignment="1">
      <alignment vertical="top"/>
    </xf>
    <xf numFmtId="2" fontId="0" fillId="0" borderId="9" xfId="0" applyNumberFormat="1" applyFill="1" applyBorder="1" applyAlignment="1">
      <alignment vertical="top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top" wrapText="1"/>
    </xf>
    <xf numFmtId="4" fontId="9" fillId="0" borderId="12" xfId="0" applyNumberFormat="1" applyFont="1" applyBorder="1" applyAlignment="1">
      <alignment vertical="top" wrapText="1"/>
    </xf>
    <xf numFmtId="4" fontId="0" fillId="0" borderId="1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14" xfId="0" applyNumberFormat="1" applyFill="1" applyBorder="1" applyAlignment="1">
      <alignment vertical="top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2" fillId="0" borderId="13" xfId="0" quotePrefix="1" applyFont="1" applyFill="1" applyBorder="1" applyAlignment="1">
      <alignment horizontal="center" vertical="center"/>
    </xf>
    <xf numFmtId="4" fontId="0" fillId="0" borderId="3" xfId="0" applyNumberFormat="1" applyFont="1" applyBorder="1"/>
    <xf numFmtId="4" fontId="7" fillId="0" borderId="7" xfId="0" applyNumberFormat="1" applyFont="1" applyBorder="1"/>
    <xf numFmtId="0" fontId="8" fillId="0" borderId="6" xfId="0" applyFont="1" applyFill="1" applyBorder="1"/>
    <xf numFmtId="0" fontId="9" fillId="0" borderId="6" xfId="0" applyFont="1" applyFill="1" applyBorder="1" applyAlignment="1">
      <alignment wrapText="1"/>
    </xf>
    <xf numFmtId="4" fontId="9" fillId="0" borderId="3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2" fontId="3" fillId="0" borderId="5" xfId="0" applyNumberFormat="1" applyFont="1" applyFill="1" applyBorder="1" applyAlignment="1">
      <alignment vertical="center" wrapText="1"/>
    </xf>
    <xf numFmtId="2" fontId="3" fillId="0" borderId="13" xfId="0" applyNumberFormat="1" applyFont="1" applyFill="1" applyBorder="1" applyAlignment="1">
      <alignment vertical="center" wrapText="1"/>
    </xf>
    <xf numFmtId="4" fontId="0" fillId="0" borderId="0" xfId="0" quotePrefix="1" applyNumberFormat="1" applyFill="1" applyAlignment="1">
      <alignment vertical="top"/>
    </xf>
    <xf numFmtId="0" fontId="12" fillId="0" borderId="1" xfId="0" applyFont="1" applyBorder="1" applyAlignment="1">
      <alignment horizontal="center" vertical="center" readingOrder="1"/>
    </xf>
    <xf numFmtId="0" fontId="13" fillId="0" borderId="5" xfId="0" applyFont="1" applyBorder="1" applyAlignment="1">
      <alignment horizontal="center" vertical="center" readingOrder="1"/>
    </xf>
    <xf numFmtId="0" fontId="12" fillId="0" borderId="5" xfId="0" applyFont="1" applyBorder="1" applyAlignment="1">
      <alignment horizontal="center" vertical="center" readingOrder="1"/>
    </xf>
    <xf numFmtId="0" fontId="13" fillId="0" borderId="5" xfId="0" quotePrefix="1" applyFont="1" applyBorder="1" applyAlignment="1">
      <alignment horizontal="center" vertical="center" readingOrder="1"/>
    </xf>
    <xf numFmtId="0" fontId="0" fillId="0" borderId="2" xfId="0" applyBorder="1"/>
    <xf numFmtId="4" fontId="9" fillId="0" borderId="7" xfId="0" applyNumberFormat="1" applyFont="1" applyFill="1" applyBorder="1" applyAlignment="1">
      <alignment horizontal="right" vertical="center"/>
    </xf>
    <xf numFmtId="4" fontId="14" fillId="0" borderId="0" xfId="0" applyNumberFormat="1" applyFont="1"/>
    <xf numFmtId="4" fontId="14" fillId="0" borderId="3" xfId="0" applyNumberFormat="1" applyFont="1" applyFill="1" applyBorder="1" applyAlignment="1">
      <alignment horizontal="right" vertical="center"/>
    </xf>
    <xf numFmtId="4" fontId="0" fillId="0" borderId="3" xfId="0" applyNumberFormat="1" applyBorder="1"/>
    <xf numFmtId="4" fontId="8" fillId="0" borderId="7" xfId="0" applyNumberFormat="1" applyFont="1" applyBorder="1" applyAlignment="1">
      <alignment horizontal="right" vertical="center"/>
    </xf>
    <xf numFmtId="4" fontId="7" fillId="0" borderId="4" xfId="0" applyNumberFormat="1" applyFont="1" applyBorder="1"/>
    <xf numFmtId="4" fontId="7" fillId="0" borderId="7" xfId="0" applyNumberFormat="1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2" fontId="9" fillId="0" borderId="0" xfId="0" applyNumberFormat="1" applyFont="1" applyBorder="1"/>
    <xf numFmtId="4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0" fillId="0" borderId="3" xfId="0" applyBorder="1"/>
    <xf numFmtId="0" fontId="2" fillId="0" borderId="16" xfId="0" applyFont="1" applyFill="1" applyBorder="1" applyAlignment="1">
      <alignment vertical="center" wrapText="1"/>
    </xf>
    <xf numFmtId="4" fontId="7" fillId="0" borderId="17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Alignment="1">
      <alignment vertical="center"/>
    </xf>
    <xf numFmtId="4" fontId="8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0" fontId="8" fillId="0" borderId="16" xfId="0" applyFont="1" applyFill="1" applyBorder="1" applyAlignment="1">
      <alignment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0" fontId="8" fillId="0" borderId="20" xfId="0" applyFont="1" applyFill="1" applyBorder="1"/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0" fontId="8" fillId="0" borderId="28" xfId="0" applyFont="1" applyFill="1" applyBorder="1"/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0" fontId="8" fillId="0" borderId="20" xfId="0" applyFont="1" applyFill="1" applyBorder="1" applyAlignment="1">
      <alignment horizont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/>
    </xf>
    <xf numFmtId="4" fontId="7" fillId="0" borderId="18" xfId="0" applyNumberFormat="1" applyFont="1" applyBorder="1"/>
    <xf numFmtId="4" fontId="7" fillId="0" borderId="19" xfId="0" applyNumberFormat="1" applyFont="1" applyBorder="1"/>
    <xf numFmtId="0" fontId="2" fillId="0" borderId="25" xfId="0" applyFont="1" applyFill="1" applyBorder="1" applyAlignment="1">
      <alignment horizont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right" vertical="center"/>
    </xf>
    <xf numFmtId="4" fontId="0" fillId="0" borderId="27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left" vertical="center" wrapText="1"/>
    </xf>
    <xf numFmtId="4" fontId="7" fillId="0" borderId="21" xfId="0" applyNumberFormat="1" applyFont="1" applyBorder="1"/>
    <xf numFmtId="4" fontId="7" fillId="0" borderId="22" xfId="0" applyNumberFormat="1" applyFont="1" applyBorder="1"/>
    <xf numFmtId="0" fontId="2" fillId="0" borderId="28" xfId="0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4" fontId="7" fillId="0" borderId="30" xfId="0" applyNumberFormat="1" applyFont="1" applyFill="1" applyBorder="1" applyAlignment="1">
      <alignment horizontal="right" vertical="center"/>
    </xf>
    <xf numFmtId="14" fontId="0" fillId="0" borderId="8" xfId="0" quotePrefix="1" applyNumberFormat="1" applyFill="1" applyBorder="1" applyAlignment="1">
      <alignment vertical="top"/>
    </xf>
    <xf numFmtId="0" fontId="13" fillId="0" borderId="5" xfId="0" applyFont="1" applyBorder="1" applyAlignment="1">
      <alignment horizontal="left" vertical="center" readingOrder="1"/>
    </xf>
    <xf numFmtId="0" fontId="13" fillId="0" borderId="12" xfId="0" applyFont="1" applyBorder="1" applyAlignment="1">
      <alignment horizontal="left" vertical="center" readingOrder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4" fontId="0" fillId="0" borderId="17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37" name="Text Box 1">
          <a:extLst>
            <a:ext uri="{FF2B5EF4-FFF2-40B4-BE49-F238E27FC236}">
              <a16:creationId xmlns:a16="http://schemas.microsoft.com/office/drawing/2014/main" xmlns="" id="{00000000-0008-0000-0000-000071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1285875</xdr:colOff>
      <xdr:row>57</xdr:row>
      <xdr:rowOff>0</xdr:rowOff>
    </xdr:from>
    <xdr:to>
      <xdr:col>5</xdr:col>
      <xdr:colOff>9525</xdr:colOff>
      <xdr:row>59</xdr:row>
      <xdr:rowOff>9525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xmlns="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591050" y="18335625"/>
          <a:ext cx="1238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Kierownik jednostki</a:t>
          </a:r>
        </a:p>
      </xdr:txBody>
    </xdr:sp>
    <xdr:clientData/>
  </xdr:twoCellAnchor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40" name="Text Box 7">
          <a:extLst>
            <a:ext uri="{FF2B5EF4-FFF2-40B4-BE49-F238E27FC236}">
              <a16:creationId xmlns:a16="http://schemas.microsoft.com/office/drawing/2014/main" xmlns="" id="{00000000-0008-0000-0000-000074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41" name="Text Box 9">
          <a:extLst>
            <a:ext uri="{FF2B5EF4-FFF2-40B4-BE49-F238E27FC236}">
              <a16:creationId xmlns:a16="http://schemas.microsoft.com/office/drawing/2014/main" xmlns="" id="{00000000-0008-0000-0000-000075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43" name="Text Box 15">
          <a:extLst>
            <a:ext uri="{FF2B5EF4-FFF2-40B4-BE49-F238E27FC236}">
              <a16:creationId xmlns:a16="http://schemas.microsoft.com/office/drawing/2014/main" xmlns="" id="{00000000-0008-0000-0000-000077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44" name="Text Box 19">
          <a:extLst>
            <a:ext uri="{FF2B5EF4-FFF2-40B4-BE49-F238E27FC236}">
              <a16:creationId xmlns:a16="http://schemas.microsoft.com/office/drawing/2014/main" xmlns="" id="{00000000-0008-0000-0000-000078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1971674</xdr:colOff>
      <xdr:row>8</xdr:row>
      <xdr:rowOff>0</xdr:rowOff>
    </xdr:to>
    <xdr:sp macro="" textlink="">
      <xdr:nvSpPr>
        <xdr:cNvPr id="3092" name="Text Box 20">
          <a:extLst>
            <a:ext uri="{FF2B5EF4-FFF2-40B4-BE49-F238E27FC236}">
              <a16:creationId xmlns:a16="http://schemas.microsoft.com/office/drawing/2014/main" xmlns="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2733675" y="333375"/>
          <a:ext cx="2819399" cy="116205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400" b="1" i="0" strike="noStrike">
              <a:solidFill>
                <a:srgbClr val="000000"/>
              </a:solidFill>
              <a:latin typeface="Arial CE"/>
            </a:rPr>
            <a:t>BILANS</a:t>
          </a:r>
        </a:p>
        <a:p>
          <a:pPr algn="ctr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jednostki budżetowej</a:t>
          </a: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lub samorządowego zakładu</a:t>
          </a: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budżetowego </a:t>
          </a:r>
        </a:p>
        <a:p>
          <a:pPr algn="ctr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sporządzony</a:t>
          </a: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 </a:t>
          </a:r>
          <a:r>
            <a:rPr lang="pl-PL" sz="1000" b="1" i="0" strike="noStrike">
              <a:solidFill>
                <a:srgbClr val="000000"/>
              </a:solidFill>
              <a:latin typeface="Arial CE"/>
            </a:rPr>
            <a:t>na dzień</a:t>
          </a:r>
          <a:r>
            <a:rPr lang="pl-PL" sz="1000" b="1" i="1" strike="noStrike">
              <a:solidFill>
                <a:srgbClr val="000000"/>
              </a:solidFill>
              <a:latin typeface="Arial CE"/>
            </a:rPr>
            <a:t>  31 grudnia </a:t>
          </a:r>
          <a:r>
            <a:rPr lang="pl-PL" sz="1000" b="1" i="0" strike="noStrike">
              <a:solidFill>
                <a:srgbClr val="000000"/>
              </a:solidFill>
              <a:latin typeface="Arial CE"/>
            </a:rPr>
            <a:t> 2022 r.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 editAs="oneCell">
    <xdr:from>
      <xdr:col>3</xdr:col>
      <xdr:colOff>390525</xdr:colOff>
      <xdr:row>51</xdr:row>
      <xdr:rowOff>0</xdr:rowOff>
    </xdr:from>
    <xdr:to>
      <xdr:col>3</xdr:col>
      <xdr:colOff>466725</xdr:colOff>
      <xdr:row>52</xdr:row>
      <xdr:rowOff>38100</xdr:rowOff>
    </xdr:to>
    <xdr:sp macro="" textlink="">
      <xdr:nvSpPr>
        <xdr:cNvPr id="7546" name="Text Box 23">
          <a:extLst>
            <a:ext uri="{FF2B5EF4-FFF2-40B4-BE49-F238E27FC236}">
              <a16:creationId xmlns:a16="http://schemas.microsoft.com/office/drawing/2014/main" xmlns="" id="{00000000-0008-0000-0000-00007A1D0000}"/>
            </a:ext>
          </a:extLst>
        </xdr:cNvPr>
        <xdr:cNvSpPr txBox="1">
          <a:spLocks noChangeArrowheads="1"/>
        </xdr:cNvSpPr>
      </xdr:nvSpPr>
      <xdr:spPr bwMode="auto">
        <a:xfrm>
          <a:off x="3762375" y="1815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1476375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905250" y="0"/>
          <a:ext cx="27622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Przychody i koszty za rok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609600</xdr:colOff>
      <xdr:row>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600075" cy="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Nazwa i adres jednostki</a:t>
          </a:r>
        </a:p>
      </xdr:txBody>
    </xdr:sp>
    <xdr:clientData/>
  </xdr:twoCellAnchor>
  <xdr:twoCellAnchor>
    <xdr:from>
      <xdr:col>0</xdr:col>
      <xdr:colOff>2076450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xmlns="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2076450" y="0"/>
          <a:ext cx="4600575" cy="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400" b="1" i="0" strike="noStrike">
              <a:solidFill>
                <a:srgbClr val="000000"/>
              </a:solidFill>
              <a:latin typeface="Arial CE"/>
            </a:rPr>
            <a:t>RACHUNEK ZYSKÓW I STRAT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1100" b="1" i="0" strike="noStrike">
              <a:solidFill>
                <a:srgbClr val="000000"/>
              </a:solidFill>
              <a:latin typeface="Arial CE"/>
            </a:rPr>
            <a:t>za okres od dnia 01.01.2002 r. do dnia: 31.12.2002r. </a:t>
          </a:r>
        </a:p>
        <a:p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 CE"/>
            </a:rPr>
            <a:t>Wariant porównawczy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0</xdr:col>
      <xdr:colOff>609600</xdr:colOff>
      <xdr:row>0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Bydgoszcz, 2003-03-12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miejscowość, data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2076450</xdr:colOff>
      <xdr:row>0</xdr:row>
      <xdr:rowOff>0</xdr:rowOff>
    </xdr:from>
    <xdr:to>
      <xdr:col>1</xdr:col>
      <xdr:colOff>28575</xdr:colOff>
      <xdr:row>0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2076450" y="0"/>
          <a:ext cx="1857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.................................................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Data i podspis osoby, której powierzono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prowadzenie ksiąg rachunkowych</a:t>
          </a:r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2</xdr:col>
      <xdr:colOff>1085850</xdr:colOff>
      <xdr:row>0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4105275" y="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.................................................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Data i podpis kierownika jadnostki</a:t>
          </a:r>
        </a:p>
        <a:p>
          <a:pPr algn="ctr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1476375</xdr:colOff>
      <xdr:row>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3905250" y="0"/>
          <a:ext cx="27622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Przychody i koszty za rok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609600</xdr:colOff>
      <xdr:row>0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600075" cy="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2076450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2076450" y="0"/>
          <a:ext cx="4600575" cy="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400" b="1" i="0" strike="noStrike">
              <a:solidFill>
                <a:srgbClr val="000000"/>
              </a:solidFill>
              <a:latin typeface="Arial CE"/>
            </a:rPr>
            <a:t>RACHUNEK ZYSKÓW I STRAT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1100" b="1" i="0" strike="noStrike">
              <a:solidFill>
                <a:srgbClr val="000000"/>
              </a:solidFill>
              <a:latin typeface="Arial CE"/>
            </a:rPr>
            <a:t>za okres od dnia 01.01.2002 r. do dnia: 31.12.2002r. </a:t>
          </a:r>
        </a:p>
        <a:p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 CE"/>
            </a:rPr>
            <a:t>Wariant porównawczy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0</xdr:col>
      <xdr:colOff>609600</xdr:colOff>
      <xdr:row>0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Bydgoszcz, 2003-03-12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miejscowość, data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2076450</xdr:colOff>
      <xdr:row>0</xdr:row>
      <xdr:rowOff>0</xdr:rowOff>
    </xdr:from>
    <xdr:to>
      <xdr:col>1</xdr:col>
      <xdr:colOff>28575</xdr:colOff>
      <xdr:row>0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076450" y="0"/>
          <a:ext cx="1857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.................................................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Data i podspis osoby, której powierzono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prowadzenie ksiąg rachunkowych</a:t>
          </a:r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2</xdr:col>
      <xdr:colOff>1085850</xdr:colOff>
      <xdr:row>0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4105275" y="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.................................................</a:t>
          </a: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Data i podpis kierownika jadnostki</a:t>
          </a:r>
        </a:p>
        <a:p>
          <a:pPr algn="ctr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1990724</xdr:colOff>
      <xdr:row>7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0" y="171450"/>
          <a:ext cx="1990724" cy="1457325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Nazwa i adres jednostki</a:t>
          </a:r>
        </a:p>
        <a:p>
          <a:pPr algn="ctr" rtl="0">
            <a:defRPr sz="1000"/>
          </a:pPr>
          <a:r>
            <a:rPr lang="pl-PL" sz="1100" b="1" i="0" u="none" strike="noStrike">
              <a:effectLst/>
              <a:latin typeface="+mn-lt"/>
              <a:ea typeface="+mn-ea"/>
              <a:cs typeface="+mn-cs"/>
            </a:rPr>
            <a:t>Dom</a:t>
          </a:r>
          <a:r>
            <a:rPr lang="pl-PL" sz="1100" b="1" i="0" u="none" strike="noStrike" baseline="0">
              <a:effectLst/>
              <a:latin typeface="+mn-lt"/>
              <a:ea typeface="+mn-ea"/>
              <a:cs typeface="+mn-cs"/>
            </a:rPr>
            <a:t> Pomocy Społecznej</a:t>
          </a:r>
          <a:r>
            <a:rPr lang="pl-PL" sz="1100"/>
            <a:t/>
          </a:r>
          <a:br>
            <a:rPr lang="pl-PL" sz="1100"/>
          </a:br>
          <a:r>
            <a:rPr lang="pl-PL" sz="1100" b="1"/>
            <a:t>w  Golubiu-Dobrzyniu</a:t>
          </a:r>
          <a:r>
            <a:rPr lang="pl-PL" sz="1000" b="1" i="0" u="none" strike="noStrike">
              <a:effectLst/>
              <a:latin typeface="+mn-lt"/>
              <a:ea typeface="+mn-ea"/>
              <a:cs typeface="+mn-cs"/>
            </a:rPr>
            <a:t> </a:t>
          </a:r>
          <a:r>
            <a:rPr lang="pl-PL"/>
            <a:t> </a:t>
          </a:r>
          <a:r>
            <a:rPr lang="pl-PL" sz="10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pl-PL"/>
            <a:t> 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Numer identyfikacyjny REGON</a:t>
          </a:r>
        </a:p>
      </xdr:txBody>
    </xdr:sp>
    <xdr:clientData/>
  </xdr:twoCellAnchor>
  <xdr:twoCellAnchor>
    <xdr:from>
      <xdr:col>0</xdr:col>
      <xdr:colOff>1905000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1905000" y="171450"/>
          <a:ext cx="2124075" cy="1457325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ct val="150000"/>
            </a:lnSpc>
            <a:defRPr sz="1000"/>
          </a:pPr>
          <a:r>
            <a:rPr lang="pl-PL" sz="1100" b="1" i="0" strike="noStrike">
              <a:solidFill>
                <a:srgbClr val="000000"/>
              </a:solidFill>
              <a:latin typeface="Arial CE"/>
            </a:rPr>
            <a:t>Zestawienie zmian</a:t>
          </a:r>
        </a:p>
        <a:p>
          <a:pPr algn="ctr" rtl="0">
            <a:lnSpc>
              <a:spcPct val="150000"/>
            </a:lnSpc>
            <a:defRPr sz="1000"/>
          </a:pPr>
          <a:r>
            <a:rPr lang="pl-PL" sz="1100" b="1" i="0" strike="noStrike">
              <a:solidFill>
                <a:srgbClr val="000000"/>
              </a:solidFill>
              <a:latin typeface="Arial CE"/>
            </a:rPr>
            <a:t>w funduszu jednostki</a:t>
          </a:r>
        </a:p>
        <a:p>
          <a:pPr algn="ctr" rtl="0">
            <a:lnSpc>
              <a:spcPct val="150000"/>
            </a:lnSpc>
            <a:defRPr sz="1000"/>
          </a:pPr>
          <a:endParaRPr lang="pl-PL" sz="900" b="1" i="0" strike="noStrike">
            <a:solidFill>
              <a:srgbClr val="000000"/>
            </a:solidFill>
            <a:latin typeface="Arial CE"/>
          </a:endParaRPr>
        </a:p>
        <a:p>
          <a:pPr algn="ctr" rtl="0">
            <a:lnSpc>
              <a:spcPct val="150000"/>
            </a:lnSpc>
            <a:defRPr sz="1000"/>
          </a:pPr>
          <a:r>
            <a:rPr lang="pl-PL" sz="900" b="1" i="0" strike="noStrike">
              <a:solidFill>
                <a:srgbClr val="000000"/>
              </a:solidFill>
              <a:latin typeface="Arial CE"/>
            </a:rPr>
            <a:t>sporządzone na dzień 31.12.2022 r.</a:t>
          </a:r>
          <a:endParaRPr lang="pl-PL" sz="9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029075" y="171450"/>
          <a:ext cx="2333625" cy="1457325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Adresat</a:t>
          </a:r>
        </a:p>
        <a:p>
          <a:pPr algn="ctr" rtl="0"/>
          <a:r>
            <a:rPr lang="pl-PL" sz="1100" b="1" i="0" strike="noStrike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Starostwo</a:t>
          </a:r>
          <a:r>
            <a:rPr lang="pl-PL" sz="1100" b="1" i="0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 Powiatowe                            w Golubiu-Dobrzyniu                             </a:t>
          </a:r>
          <a:r>
            <a:rPr lang="pl-PL" sz="1000" b="0" i="0" strike="noStrike">
              <a:solidFill>
                <a:srgbClr val="000000"/>
              </a:solidFill>
              <a:latin typeface="Arial CE"/>
            </a:rPr>
            <a:t>Wysłać bez pisma przewodniego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0</xdr:col>
      <xdr:colOff>1809750</xdr:colOff>
      <xdr:row>6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xmlns="" id="{00000000-0008-0000-0200-000007080000}"/>
            </a:ext>
          </a:extLst>
        </xdr:cNvPr>
        <xdr:cNvSpPr txBox="1">
          <a:spLocks noChangeArrowheads="1"/>
        </xdr:cNvSpPr>
      </xdr:nvSpPr>
      <xdr:spPr bwMode="auto">
        <a:xfrm>
          <a:off x="9525" y="150813"/>
          <a:ext cx="1800225" cy="1039812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rtl="0"/>
          <a:r>
            <a:rPr lang="pl-PL" sz="1100" b="0" i="0">
              <a:effectLst/>
              <a:latin typeface="+mn-lt"/>
              <a:ea typeface="+mn-ea"/>
              <a:cs typeface="+mn-cs"/>
            </a:rPr>
            <a:t>Nazwa i adres jednostki</a:t>
          </a:r>
          <a:endParaRPr lang="pl-PL" sz="900">
            <a:effectLst/>
          </a:endParaRPr>
        </a:p>
        <a:p>
          <a:pPr algn="ctr" rtl="0"/>
          <a:r>
            <a:rPr lang="pl-PL" sz="1100" b="1" i="0">
              <a:effectLst/>
              <a:latin typeface="+mn-lt"/>
              <a:ea typeface="+mn-ea"/>
              <a:cs typeface="+mn-cs"/>
            </a:rPr>
            <a:t>Dom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 Pomocy Społezcnej </a:t>
          </a:r>
          <a:r>
            <a:rPr lang="pl-PL" sz="1100" b="1" i="0">
              <a:effectLst/>
              <a:latin typeface="+mn-lt"/>
              <a:ea typeface="+mn-ea"/>
              <a:cs typeface="+mn-cs"/>
            </a:rPr>
            <a:t/>
          </a:r>
          <a:br>
            <a:rPr lang="pl-PL" sz="1100" b="1" i="0">
              <a:effectLst/>
              <a:latin typeface="+mn-lt"/>
              <a:ea typeface="+mn-ea"/>
              <a:cs typeface="+mn-cs"/>
            </a:rPr>
          </a:br>
          <a:r>
            <a:rPr lang="pl-PL" sz="1100" b="1" i="0">
              <a:effectLst/>
              <a:latin typeface="+mn-lt"/>
              <a:ea typeface="+mn-ea"/>
              <a:cs typeface="+mn-cs"/>
            </a:rPr>
            <a:t>w   Golubiu-Dobrzyniu </a:t>
          </a:r>
          <a:endParaRPr lang="pl-PL" sz="900">
            <a:effectLst/>
          </a:endParaRPr>
        </a:p>
        <a:p>
          <a:pPr rtl="0"/>
          <a:r>
            <a:rPr lang="pl-PL" sz="1100" b="0" i="0">
              <a:effectLst/>
              <a:latin typeface="+mn-lt"/>
              <a:ea typeface="+mn-ea"/>
              <a:cs typeface="+mn-cs"/>
            </a:rPr>
            <a:t>Numer identyfikacyjny REGON</a:t>
          </a:r>
          <a:endParaRPr lang="pl-PL" sz="900">
            <a:effectLst/>
          </a:endParaRPr>
        </a:p>
      </xdr:txBody>
    </xdr:sp>
    <xdr:clientData/>
  </xdr:twoCellAnchor>
  <xdr:twoCellAnchor>
    <xdr:from>
      <xdr:col>0</xdr:col>
      <xdr:colOff>1809749</xdr:colOff>
      <xdr:row>1</xdr:row>
      <xdr:rowOff>7937</xdr:rowOff>
    </xdr:from>
    <xdr:to>
      <xdr:col>1</xdr:col>
      <xdr:colOff>15874</xdr:colOff>
      <xdr:row>5</xdr:row>
      <xdr:rowOff>611187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xmlns="" id="{00000000-0008-0000-0200-000008080000}"/>
            </a:ext>
          </a:extLst>
        </xdr:cNvPr>
        <xdr:cNvSpPr txBox="1">
          <a:spLocks noChangeArrowheads="1"/>
        </xdr:cNvSpPr>
      </xdr:nvSpPr>
      <xdr:spPr bwMode="auto">
        <a:xfrm>
          <a:off x="1809749" y="150812"/>
          <a:ext cx="2111375" cy="1222375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Rachunek zysków i strat</a:t>
          </a: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jednostki</a:t>
          </a: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(wariant porównawczy)</a:t>
          </a:r>
        </a:p>
        <a:p>
          <a:pPr algn="ctr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900" b="1" i="0" strike="noStrike">
              <a:solidFill>
                <a:srgbClr val="000000"/>
              </a:solidFill>
              <a:latin typeface="Arial CE"/>
            </a:rPr>
            <a:t>sporządzony na dzień 31.12.2022 r.</a:t>
          </a:r>
          <a:endParaRPr lang="pl-PL" sz="9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1</xdr:col>
      <xdr:colOff>7938</xdr:colOff>
      <xdr:row>1</xdr:row>
      <xdr:rowOff>15875</xdr:rowOff>
    </xdr:from>
    <xdr:to>
      <xdr:col>2</xdr:col>
      <xdr:colOff>1079500</xdr:colOff>
      <xdr:row>6</xdr:row>
      <xdr:rowOff>1588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913188" y="158750"/>
          <a:ext cx="2119312" cy="1216026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Adresat</a:t>
          </a:r>
        </a:p>
        <a:p>
          <a:pPr algn="ctr" rtl="0">
            <a:defRPr sz="1000"/>
          </a:pPr>
          <a:r>
            <a:rPr lang="pl-PL" sz="1000" b="1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Starostwo</a:t>
          </a:r>
          <a:r>
            <a:rPr lang="pl-PL" sz="1000" b="1" i="0" strike="noStrike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Powiatowe                    w Golubiu-Dobrzyniu</a:t>
          </a: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endParaRPr lang="pl-PL" sz="9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Arial CE"/>
            </a:rPr>
            <a:t>Wysłać bez pisma przewodniego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opLeftCell="A31" workbookViewId="0">
      <selection activeCell="H30" sqref="H30"/>
    </sheetView>
  </sheetViews>
  <sheetFormatPr defaultRowHeight="12.75"/>
  <cols>
    <col min="1" max="1" width="28" customWidth="1"/>
    <col min="2" max="2" width="13" style="1" customWidth="1"/>
    <col min="3" max="3" width="12.7109375" style="1" customWidth="1"/>
    <col min="4" max="4" width="30.7109375" customWidth="1"/>
    <col min="5" max="5" width="13.85546875" style="6" customWidth="1"/>
    <col min="6" max="6" width="14.5703125" style="6" customWidth="1"/>
    <col min="7" max="7" width="11.5703125" bestFit="1" customWidth="1"/>
    <col min="8" max="8" width="13.140625" customWidth="1"/>
    <col min="9" max="9" width="15" customWidth="1"/>
    <col min="11" max="11" width="13.7109375" customWidth="1"/>
    <col min="13" max="13" width="13" customWidth="1"/>
    <col min="14" max="14" width="11.7109375" bestFit="1" customWidth="1"/>
    <col min="16" max="16" width="11.7109375" bestFit="1" customWidth="1"/>
  </cols>
  <sheetData>
    <row r="1" spans="1:16">
      <c r="A1" s="32"/>
      <c r="B1" s="33"/>
      <c r="C1" s="33"/>
      <c r="D1" s="32"/>
      <c r="E1" s="34"/>
      <c r="F1" s="34"/>
    </row>
    <row r="2" spans="1:16" ht="13.5" thickBot="1">
      <c r="A2" s="35"/>
      <c r="B2" s="36"/>
      <c r="C2" s="36"/>
      <c r="D2" s="35"/>
      <c r="E2" s="37"/>
      <c r="F2" s="37"/>
    </row>
    <row r="3" spans="1:16" ht="12.75" customHeight="1">
      <c r="A3" s="72" t="s">
        <v>118</v>
      </c>
      <c r="B3" s="45"/>
      <c r="C3" s="19"/>
      <c r="D3" s="76"/>
      <c r="E3" s="143" t="s">
        <v>144</v>
      </c>
      <c r="F3" s="144"/>
    </row>
    <row r="4" spans="1:16" ht="12.75" customHeight="1">
      <c r="A4" s="141" t="s">
        <v>143</v>
      </c>
      <c r="B4" s="142"/>
      <c r="C4" s="17"/>
      <c r="D4" s="69"/>
      <c r="E4" s="145"/>
      <c r="F4" s="146"/>
    </row>
    <row r="5" spans="1:16" ht="15" customHeight="1">
      <c r="A5" s="73" t="s">
        <v>142</v>
      </c>
      <c r="B5" s="46"/>
      <c r="C5" s="17"/>
      <c r="D5" s="69"/>
      <c r="E5" s="145"/>
      <c r="F5" s="146"/>
    </row>
    <row r="6" spans="1:16" ht="17.25" customHeight="1">
      <c r="A6" s="74" t="s">
        <v>139</v>
      </c>
      <c r="B6" s="46"/>
      <c r="C6" s="17"/>
      <c r="D6" s="69"/>
      <c r="E6" s="145"/>
      <c r="F6" s="146"/>
    </row>
    <row r="7" spans="1:16" ht="13.5" customHeight="1">
      <c r="A7" s="75">
        <v>871124696</v>
      </c>
      <c r="B7" s="46"/>
      <c r="C7" s="17"/>
      <c r="D7" s="69"/>
      <c r="E7" s="145"/>
      <c r="F7" s="146"/>
    </row>
    <row r="8" spans="1:16" ht="20.25" customHeight="1" thickBot="1">
      <c r="A8" s="61"/>
      <c r="B8" s="47"/>
      <c r="C8" s="36"/>
      <c r="D8" s="70"/>
      <c r="E8" s="147"/>
      <c r="F8" s="148"/>
    </row>
    <row r="9" spans="1:16" s="40" customFormat="1" ht="39" thickBot="1">
      <c r="A9" s="135" t="s">
        <v>19</v>
      </c>
      <c r="B9" s="136" t="s">
        <v>20</v>
      </c>
      <c r="C9" s="136" t="s">
        <v>21</v>
      </c>
      <c r="D9" s="135" t="s">
        <v>22</v>
      </c>
      <c r="E9" s="137" t="s">
        <v>20</v>
      </c>
      <c r="F9" s="138" t="s">
        <v>21</v>
      </c>
      <c r="I9" s="100"/>
      <c r="K9" s="103"/>
      <c r="M9" s="100"/>
    </row>
    <row r="10" spans="1:16" ht="29.1" customHeight="1">
      <c r="A10" s="132" t="s">
        <v>23</v>
      </c>
      <c r="B10" s="133">
        <f>B11+B12+B24+B23+B28</f>
        <v>444912.42000000004</v>
      </c>
      <c r="C10" s="133">
        <f>C11+C12+C24+C23+C28</f>
        <v>405532.62</v>
      </c>
      <c r="D10" s="134" t="s">
        <v>24</v>
      </c>
      <c r="E10" s="133">
        <f>E11+E12+E15+E17+E16+E18</f>
        <v>366726.77</v>
      </c>
      <c r="F10" s="139">
        <f>F11+F12+F15+F17+F16+F18</f>
        <v>321798.74999999988</v>
      </c>
      <c r="H10" s="6"/>
    </row>
    <row r="11" spans="1:16" ht="29.1" customHeight="1">
      <c r="A11" s="48" t="s">
        <v>111</v>
      </c>
      <c r="B11" s="21"/>
      <c r="C11" s="21"/>
      <c r="D11" s="54" t="s">
        <v>25</v>
      </c>
      <c r="E11" s="10">
        <v>1105033.71</v>
      </c>
      <c r="F11" s="82">
        <v>1084088.92</v>
      </c>
      <c r="H11" s="1"/>
      <c r="I11" s="1"/>
      <c r="K11" s="101"/>
    </row>
    <row r="12" spans="1:16" ht="29.1" customHeight="1">
      <c r="A12" s="49" t="s">
        <v>26</v>
      </c>
      <c r="B12" s="21">
        <f>B13+B21+B22</f>
        <v>444912.42000000004</v>
      </c>
      <c r="C12" s="21">
        <f>C13+C21+C22</f>
        <v>405532.62</v>
      </c>
      <c r="D12" s="55" t="s">
        <v>76</v>
      </c>
      <c r="E12" s="21">
        <f>SUM(E13,-E14)</f>
        <v>-738306.94</v>
      </c>
      <c r="F12" s="84">
        <f>SUM(F13,-F14)</f>
        <v>-762290.17</v>
      </c>
      <c r="H12" s="6"/>
      <c r="K12" s="101"/>
    </row>
    <row r="13" spans="1:16" ht="29.1" customHeight="1">
      <c r="A13" s="50" t="s">
        <v>27</v>
      </c>
      <c r="B13" s="21">
        <f>B14+B16+B17+B19+B20</f>
        <v>444912.42000000004</v>
      </c>
      <c r="C13" s="21">
        <f>C14+C16+C17+C19+C20</f>
        <v>405532.62</v>
      </c>
      <c r="D13" s="56" t="s">
        <v>120</v>
      </c>
      <c r="E13" s="20"/>
      <c r="F13" s="22"/>
      <c r="K13" s="101"/>
    </row>
    <row r="14" spans="1:16" ht="29.1" customHeight="1">
      <c r="A14" s="51" t="s">
        <v>28</v>
      </c>
      <c r="B14" s="20">
        <v>18958</v>
      </c>
      <c r="C14" s="20">
        <v>18958</v>
      </c>
      <c r="D14" s="56" t="s">
        <v>121</v>
      </c>
      <c r="E14" s="20">
        <v>738306.94</v>
      </c>
      <c r="F14" s="22">
        <v>762290.17</v>
      </c>
      <c r="H14" s="6"/>
      <c r="K14" s="102"/>
      <c r="N14" s="1"/>
      <c r="P14" s="77"/>
    </row>
    <row r="15" spans="1:16" ht="65.25" customHeight="1">
      <c r="A15" s="52" t="s">
        <v>122</v>
      </c>
      <c r="B15" s="20"/>
      <c r="C15" s="20"/>
      <c r="D15" s="55" t="s">
        <v>140</v>
      </c>
      <c r="E15" s="20"/>
      <c r="F15" s="22"/>
      <c r="H15" s="6"/>
      <c r="I15" t="s">
        <v>119</v>
      </c>
      <c r="P15" s="1"/>
    </row>
    <row r="16" spans="1:16" ht="29.1" customHeight="1">
      <c r="A16" s="52" t="s">
        <v>29</v>
      </c>
      <c r="B16" s="20">
        <v>340332.78</v>
      </c>
      <c r="C16" s="20">
        <v>326013.06</v>
      </c>
      <c r="D16" s="57" t="s">
        <v>123</v>
      </c>
      <c r="E16" s="21"/>
      <c r="F16" s="84"/>
      <c r="I16" s="1"/>
    </row>
    <row r="17" spans="1:16" ht="29.1" customHeight="1">
      <c r="A17" s="153" t="s">
        <v>108</v>
      </c>
      <c r="B17" s="155"/>
      <c r="C17" s="155"/>
      <c r="D17" s="57" t="s">
        <v>124</v>
      </c>
      <c r="E17" s="149"/>
      <c r="F17" s="151"/>
      <c r="I17" s="1"/>
      <c r="P17" s="1"/>
    </row>
    <row r="18" spans="1:16" ht="29.1" customHeight="1">
      <c r="A18" s="154"/>
      <c r="B18" s="156"/>
      <c r="C18" s="156"/>
      <c r="D18" s="57" t="s">
        <v>125</v>
      </c>
      <c r="E18" s="150"/>
      <c r="F18" s="152"/>
      <c r="I18" s="1"/>
      <c r="P18" s="1"/>
    </row>
    <row r="19" spans="1:16" ht="29.1" customHeight="1">
      <c r="A19" s="51" t="s">
        <v>30</v>
      </c>
      <c r="B19" s="20">
        <v>85621.64</v>
      </c>
      <c r="C19" s="20">
        <v>60561.56</v>
      </c>
      <c r="D19" s="55" t="s">
        <v>126</v>
      </c>
      <c r="E19" s="21">
        <f>E20+E21+E32+E33</f>
        <v>335608.36</v>
      </c>
      <c r="F19" s="83">
        <f>F20+F21+F32+F33</f>
        <v>412920.97000000003</v>
      </c>
      <c r="I19" s="1"/>
      <c r="K19" s="1"/>
    </row>
    <row r="20" spans="1:16" ht="29.1" customHeight="1">
      <c r="A20" s="51" t="s">
        <v>31</v>
      </c>
      <c r="B20" s="20">
        <v>0</v>
      </c>
      <c r="C20" s="20"/>
      <c r="D20" s="91" t="s">
        <v>127</v>
      </c>
      <c r="E20" s="21"/>
      <c r="F20" s="84"/>
      <c r="I20" s="1"/>
    </row>
    <row r="21" spans="1:16" ht="29.1" customHeight="1">
      <c r="A21" s="53" t="s">
        <v>56</v>
      </c>
      <c r="B21" s="21"/>
      <c r="C21" s="21"/>
      <c r="D21" s="55" t="s">
        <v>128</v>
      </c>
      <c r="E21" s="21">
        <f>SUM(E22:E28)+E29</f>
        <v>335608.36</v>
      </c>
      <c r="F21" s="83">
        <f>SUM(F22:F28)+F29</f>
        <v>412920.97000000003</v>
      </c>
      <c r="I21" s="1"/>
    </row>
    <row r="22" spans="1:16" ht="29.1" customHeight="1">
      <c r="A22" s="53" t="s">
        <v>109</v>
      </c>
      <c r="B22" s="21"/>
      <c r="C22" s="21"/>
      <c r="D22" s="58" t="s">
        <v>77</v>
      </c>
      <c r="E22" s="20">
        <v>1547.71</v>
      </c>
      <c r="F22" s="83">
        <v>4743.1499999999996</v>
      </c>
    </row>
    <row r="23" spans="1:16" ht="29.1" customHeight="1">
      <c r="A23" s="48" t="s">
        <v>32</v>
      </c>
      <c r="B23" s="80"/>
      <c r="C23" s="13"/>
      <c r="D23" s="58" t="s">
        <v>78</v>
      </c>
      <c r="E23" s="20">
        <v>7850</v>
      </c>
      <c r="F23" s="84">
        <v>3513</v>
      </c>
    </row>
    <row r="24" spans="1:16" ht="29.1" customHeight="1">
      <c r="A24" s="48" t="s">
        <v>33</v>
      </c>
      <c r="B24" s="21">
        <f>B25+B26+B27</f>
        <v>0</v>
      </c>
      <c r="C24" s="21">
        <f>C25+C26+C27</f>
        <v>0</v>
      </c>
      <c r="D24" s="59" t="s">
        <v>79</v>
      </c>
      <c r="E24" s="20">
        <v>28151.08</v>
      </c>
      <c r="F24" s="84">
        <v>33942.949999999997</v>
      </c>
    </row>
    <row r="25" spans="1:16" ht="29.1" customHeight="1">
      <c r="A25" s="52" t="s">
        <v>57</v>
      </c>
      <c r="B25" s="21"/>
      <c r="C25" s="21"/>
      <c r="D25" s="58" t="s">
        <v>80</v>
      </c>
      <c r="E25" s="20">
        <v>43853.72</v>
      </c>
      <c r="F25" s="22">
        <v>45894.2</v>
      </c>
    </row>
    <row r="26" spans="1:16" ht="29.1" customHeight="1">
      <c r="A26" s="52" t="s">
        <v>58</v>
      </c>
      <c r="B26" s="20"/>
      <c r="C26" s="20"/>
      <c r="D26" s="58" t="s">
        <v>81</v>
      </c>
      <c r="E26" s="20"/>
      <c r="F26" s="22"/>
    </row>
    <row r="27" spans="1:16" ht="39.75" customHeight="1">
      <c r="A27" s="52" t="s">
        <v>59</v>
      </c>
      <c r="B27" s="20"/>
      <c r="C27" s="20"/>
      <c r="D27" s="58" t="s">
        <v>82</v>
      </c>
      <c r="E27" s="20">
        <v>254000.86</v>
      </c>
      <c r="F27" s="22">
        <v>323927.84000000003</v>
      </c>
      <c r="H27" s="1"/>
    </row>
    <row r="28" spans="1:16" ht="42" customHeight="1">
      <c r="A28" s="48" t="s">
        <v>39</v>
      </c>
      <c r="B28" s="20"/>
      <c r="C28" s="20"/>
      <c r="D28" s="58" t="s">
        <v>141</v>
      </c>
      <c r="E28" s="20"/>
      <c r="F28" s="22"/>
      <c r="J28" s="1"/>
    </row>
    <row r="29" spans="1:16" ht="52.5" customHeight="1">
      <c r="A29" s="48" t="s">
        <v>34</v>
      </c>
      <c r="B29" s="21">
        <f>B30+B35+B41+B49</f>
        <v>257422.71</v>
      </c>
      <c r="C29" s="21">
        <f>C30+C35+C41+C49</f>
        <v>329187.09999999998</v>
      </c>
      <c r="D29" s="58" t="s">
        <v>129</v>
      </c>
      <c r="E29" s="20">
        <f>E30+E31</f>
        <v>204.99</v>
      </c>
      <c r="F29" s="85">
        <f>F30+F31</f>
        <v>899.83</v>
      </c>
      <c r="H29" s="6"/>
    </row>
    <row r="30" spans="1:16" ht="42.75" customHeight="1">
      <c r="A30" s="48" t="s">
        <v>35</v>
      </c>
      <c r="B30" s="21">
        <f>SUM(B31:B34)</f>
        <v>3155.86</v>
      </c>
      <c r="C30" s="21">
        <f>SUM(C31:C34)</f>
        <v>2675.22</v>
      </c>
      <c r="D30" s="59" t="s">
        <v>130</v>
      </c>
      <c r="E30" s="20">
        <v>204.99</v>
      </c>
      <c r="F30" s="22">
        <v>899.83</v>
      </c>
      <c r="H30" s="9"/>
    </row>
    <row r="31" spans="1:16" ht="51" customHeight="1">
      <c r="A31" s="52" t="s">
        <v>60</v>
      </c>
      <c r="B31" s="20">
        <v>3155.86</v>
      </c>
      <c r="C31" s="20">
        <v>2675.22</v>
      </c>
      <c r="D31" s="58" t="s">
        <v>131</v>
      </c>
      <c r="E31" s="20"/>
      <c r="F31" s="22"/>
    </row>
    <row r="32" spans="1:16" ht="29.1" customHeight="1">
      <c r="A32" s="52" t="s">
        <v>61</v>
      </c>
      <c r="B32" s="20"/>
      <c r="C32" s="20"/>
      <c r="D32" s="57" t="s">
        <v>83</v>
      </c>
      <c r="E32" s="21"/>
      <c r="F32" s="84"/>
      <c r="I32" s="1"/>
    </row>
    <row r="33" spans="1:14" ht="29.1" customHeight="1">
      <c r="A33" s="52" t="s">
        <v>62</v>
      </c>
      <c r="B33" s="20"/>
      <c r="C33" s="20"/>
      <c r="D33" s="57" t="s">
        <v>75</v>
      </c>
      <c r="E33" s="21"/>
      <c r="F33" s="83"/>
      <c r="H33" s="1"/>
    </row>
    <row r="34" spans="1:14" ht="29.1" customHeight="1">
      <c r="A34" s="52" t="s">
        <v>63</v>
      </c>
      <c r="B34" s="20"/>
      <c r="C34" s="20"/>
      <c r="D34" s="92"/>
      <c r="E34" s="20"/>
      <c r="F34" s="22"/>
    </row>
    <row r="35" spans="1:14" ht="29.1" customHeight="1">
      <c r="A35" s="48" t="s">
        <v>36</v>
      </c>
      <c r="B35" s="21">
        <f>B36+B37+B38+B39+B40</f>
        <v>0</v>
      </c>
      <c r="C35" s="21">
        <f>C36+C37+C38+C39+C40</f>
        <v>1317.7</v>
      </c>
      <c r="D35" s="92"/>
      <c r="E35" s="20"/>
      <c r="F35" s="22"/>
      <c r="H35" s="1"/>
    </row>
    <row r="36" spans="1:14" ht="29.1" customHeight="1">
      <c r="A36" s="52" t="s">
        <v>64</v>
      </c>
      <c r="B36" s="20"/>
      <c r="C36" s="79"/>
      <c r="D36" s="92"/>
      <c r="E36" s="21"/>
      <c r="F36" s="84"/>
      <c r="K36" s="1"/>
    </row>
    <row r="37" spans="1:14" ht="29.1" customHeight="1">
      <c r="A37" s="52" t="s">
        <v>65</v>
      </c>
      <c r="B37" s="20"/>
      <c r="C37" s="20"/>
      <c r="D37" s="92"/>
      <c r="E37" s="21"/>
      <c r="F37" s="84"/>
    </row>
    <row r="38" spans="1:14" ht="32.25" customHeight="1">
      <c r="A38" s="52" t="s">
        <v>66</v>
      </c>
      <c r="B38" s="20"/>
      <c r="C38" s="20"/>
      <c r="D38" s="57"/>
      <c r="E38" s="21"/>
      <c r="F38" s="84"/>
    </row>
    <row r="39" spans="1:14" ht="42.75" customHeight="1">
      <c r="A39" s="52" t="s">
        <v>67</v>
      </c>
      <c r="B39" s="20">
        <v>0</v>
      </c>
      <c r="C39" s="20">
        <v>1317.7</v>
      </c>
      <c r="D39" s="57"/>
      <c r="E39" s="20"/>
      <c r="F39" s="85"/>
      <c r="H39" s="1"/>
      <c r="J39" s="86"/>
      <c r="K39" s="86"/>
      <c r="L39" s="86"/>
      <c r="M39" s="86"/>
      <c r="N39" s="86"/>
    </row>
    <row r="40" spans="1:14" ht="37.5" customHeight="1">
      <c r="A40" s="52" t="s">
        <v>137</v>
      </c>
      <c r="B40" s="20"/>
      <c r="C40" s="20"/>
      <c r="D40" s="57"/>
      <c r="E40" s="20"/>
      <c r="F40" s="85"/>
      <c r="J40" s="13"/>
      <c r="K40" s="86"/>
      <c r="L40" s="86"/>
      <c r="M40" s="87"/>
      <c r="N40" s="86"/>
    </row>
    <row r="41" spans="1:14" ht="53.25" customHeight="1">
      <c r="A41" s="48" t="s">
        <v>68</v>
      </c>
      <c r="B41" s="21">
        <f>B42+B43+B44+B45+B46+B47+B48</f>
        <v>254266.85</v>
      </c>
      <c r="C41" s="21">
        <f>C42+C43+C44+C45+C46+C47+C48</f>
        <v>325194.18</v>
      </c>
      <c r="D41" s="57"/>
      <c r="E41" s="20"/>
      <c r="F41" s="85"/>
      <c r="H41" s="9"/>
      <c r="J41" s="86"/>
      <c r="K41" s="86"/>
      <c r="L41" s="86"/>
      <c r="M41" s="86"/>
      <c r="N41" s="86"/>
    </row>
    <row r="42" spans="1:14" ht="29.1" customHeight="1">
      <c r="A42" s="52" t="s">
        <v>69</v>
      </c>
      <c r="B42" s="20"/>
      <c r="C42" s="20"/>
      <c r="D42" s="57"/>
      <c r="E42" s="20"/>
      <c r="F42" s="85"/>
    </row>
    <row r="43" spans="1:14" ht="29.1" customHeight="1">
      <c r="A43" s="52" t="s">
        <v>70</v>
      </c>
      <c r="B43" s="20">
        <v>254266.85</v>
      </c>
      <c r="C43" s="20">
        <v>325194.18</v>
      </c>
      <c r="D43" s="57"/>
      <c r="E43" s="20"/>
      <c r="F43" s="85"/>
    </row>
    <row r="44" spans="1:14" ht="37.5" customHeight="1">
      <c r="A44" s="52" t="s">
        <v>71</v>
      </c>
      <c r="B44" s="20"/>
      <c r="C44" s="20"/>
      <c r="D44" s="60"/>
      <c r="E44" s="20"/>
      <c r="F44" s="85"/>
      <c r="H44" s="1"/>
    </row>
    <row r="45" spans="1:14" ht="42.75" customHeight="1">
      <c r="A45" s="52" t="s">
        <v>110</v>
      </c>
      <c r="B45" s="20"/>
      <c r="C45" s="20"/>
      <c r="D45" s="60"/>
      <c r="E45" s="20"/>
      <c r="F45" s="85"/>
    </row>
    <row r="46" spans="1:14" ht="29.1" customHeight="1">
      <c r="A46" s="52" t="s">
        <v>72</v>
      </c>
      <c r="B46" s="20"/>
      <c r="C46" s="20"/>
      <c r="D46" s="60"/>
      <c r="E46" s="20"/>
      <c r="F46" s="85"/>
    </row>
    <row r="47" spans="1:14" ht="29.1" customHeight="1">
      <c r="A47" s="52" t="s">
        <v>73</v>
      </c>
      <c r="B47" s="20"/>
      <c r="C47" s="20"/>
      <c r="D47" s="60"/>
      <c r="E47" s="20"/>
      <c r="F47" s="85"/>
    </row>
    <row r="48" spans="1:14" ht="29.1" customHeight="1">
      <c r="A48" s="52" t="s">
        <v>74</v>
      </c>
      <c r="B48" s="20"/>
      <c r="C48" s="20"/>
      <c r="D48" s="60"/>
      <c r="E48" s="20"/>
      <c r="F48" s="85"/>
    </row>
    <row r="49" spans="1:9" ht="29.1" customHeight="1" thickBot="1">
      <c r="A49" s="93" t="s">
        <v>75</v>
      </c>
      <c r="B49" s="94"/>
      <c r="C49" s="94"/>
      <c r="D49" s="60"/>
      <c r="E49" s="20"/>
      <c r="F49" s="85"/>
    </row>
    <row r="50" spans="1:9" ht="29.1" customHeight="1" thickBot="1">
      <c r="A50" s="95" t="s">
        <v>37</v>
      </c>
      <c r="B50" s="96">
        <f>B10+B29</f>
        <v>702335.13</v>
      </c>
      <c r="C50" s="96">
        <f>C10+C29</f>
        <v>734719.72</v>
      </c>
      <c r="D50" s="97" t="s">
        <v>38</v>
      </c>
      <c r="E50" s="98">
        <f>E19+E17+E10</f>
        <v>702335.13</v>
      </c>
      <c r="F50" s="98">
        <f>F19+F17+F10</f>
        <v>734719.72</v>
      </c>
      <c r="H50" s="78"/>
      <c r="I50" s="1"/>
    </row>
    <row r="51" spans="1:9">
      <c r="A51" s="23"/>
      <c r="B51" s="24"/>
      <c r="C51" s="24"/>
      <c r="E51" s="25"/>
      <c r="F51" s="25"/>
    </row>
    <row r="52" spans="1:9">
      <c r="A52" s="23"/>
      <c r="B52" s="24"/>
      <c r="C52" s="24"/>
      <c r="D52" s="23"/>
      <c r="E52" s="18"/>
      <c r="F52" s="25"/>
    </row>
    <row r="53" spans="1:9">
      <c r="A53" s="23"/>
      <c r="B53" s="24"/>
      <c r="C53" s="24"/>
      <c r="D53" s="23"/>
      <c r="E53" s="18"/>
      <c r="F53" s="25"/>
    </row>
    <row r="54" spans="1:9">
      <c r="A54" s="23"/>
      <c r="B54" s="24"/>
      <c r="C54" s="71"/>
      <c r="D54" s="23"/>
      <c r="E54" s="25"/>
      <c r="F54" s="25"/>
    </row>
    <row r="55" spans="1:9">
      <c r="A55" s="26"/>
      <c r="B55" s="27"/>
      <c r="C55" s="140">
        <v>45013</v>
      </c>
      <c r="D55" s="23"/>
      <c r="E55" s="28"/>
      <c r="F55" s="28"/>
    </row>
    <row r="56" spans="1:9">
      <c r="A56" s="29" t="s">
        <v>112</v>
      </c>
      <c r="B56" s="27"/>
      <c r="C56" s="27"/>
      <c r="D56" s="23"/>
      <c r="E56" s="31"/>
      <c r="F56" s="31"/>
    </row>
    <row r="57" spans="1:9">
      <c r="D57" s="30"/>
    </row>
  </sheetData>
  <mergeCells count="7">
    <mergeCell ref="A4:B4"/>
    <mergeCell ref="E3:F8"/>
    <mergeCell ref="E17:E18"/>
    <mergeCell ref="F17:F18"/>
    <mergeCell ref="A17:A18"/>
    <mergeCell ref="B17:B18"/>
    <mergeCell ref="C17:C18"/>
  </mergeCells>
  <phoneticPr fontId="0" type="noConversion"/>
  <printOptions horizontalCentered="1"/>
  <pageMargins left="0.39370078740157483" right="0.39370078740157483" top="0.51181102362204722" bottom="0.55118110236220474" header="0.51181102362204722" footer="0.51181102362204722"/>
  <pageSetup paperSize="9" scale="8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topLeftCell="A25" zoomScaleSheetLayoutView="85" workbookViewId="0">
      <selection activeCell="E34" sqref="E34"/>
    </sheetView>
  </sheetViews>
  <sheetFormatPr defaultRowHeight="12.75"/>
  <cols>
    <col min="1" max="1" width="60.42578125" customWidth="1"/>
    <col min="2" max="2" width="17.140625" style="1" customWidth="1"/>
    <col min="3" max="3" width="17" style="1" customWidth="1"/>
    <col min="4" max="4" width="5.28515625" customWidth="1"/>
    <col min="5" max="5" width="13.42578125" bestFit="1" customWidth="1"/>
    <col min="6" max="6" width="8.42578125" customWidth="1"/>
    <col min="7" max="7" width="11.140625" bestFit="1" customWidth="1"/>
    <col min="8" max="8" width="9.7109375" bestFit="1" customWidth="1"/>
  </cols>
  <sheetData>
    <row r="1" spans="1:6" ht="13.5" thickBot="1"/>
    <row r="2" spans="1:6" ht="12.75" customHeight="1">
      <c r="A2" s="4"/>
      <c r="B2" s="5"/>
      <c r="C2" s="157"/>
    </row>
    <row r="3" spans="1:6">
      <c r="A3" s="12"/>
      <c r="B3" s="13"/>
      <c r="C3" s="158"/>
    </row>
    <row r="4" spans="1:6">
      <c r="A4" s="12"/>
      <c r="B4" s="13"/>
      <c r="C4" s="158"/>
    </row>
    <row r="5" spans="1:6">
      <c r="A5" s="12"/>
      <c r="B5" s="13"/>
      <c r="C5" s="158"/>
    </row>
    <row r="6" spans="1:6">
      <c r="A6" s="12"/>
      <c r="B6" s="13"/>
      <c r="C6" s="158"/>
    </row>
    <row r="7" spans="1:6" ht="51" customHeight="1" thickBot="1">
      <c r="A7" s="12"/>
      <c r="B7" s="13"/>
      <c r="C7" s="158"/>
    </row>
    <row r="8" spans="1:6" ht="33" customHeight="1" thickBot="1">
      <c r="A8" s="124"/>
      <c r="B8" s="125" t="s">
        <v>9</v>
      </c>
      <c r="C8" s="126" t="s">
        <v>10</v>
      </c>
    </row>
    <row r="9" spans="1:6" ht="15" customHeight="1">
      <c r="A9" s="121" t="s">
        <v>84</v>
      </c>
      <c r="B9" s="122">
        <v>1106775.8999999999</v>
      </c>
      <c r="C9" s="123">
        <v>1105033.71</v>
      </c>
    </row>
    <row r="10" spans="1:6" ht="15" customHeight="1">
      <c r="A10" s="41" t="s">
        <v>85</v>
      </c>
      <c r="B10" s="10">
        <f>B11+B12+B13+B14+B15+B16+B17+B18+B19+B20</f>
        <v>1011986.32</v>
      </c>
      <c r="C10" s="82">
        <f>C11+C12+C13+C14+C15+C16+C17+C18+C19+C20</f>
        <v>1136837.42</v>
      </c>
    </row>
    <row r="11" spans="1:6" ht="15" customHeight="1">
      <c r="A11" s="38" t="s">
        <v>40</v>
      </c>
      <c r="B11" s="62"/>
      <c r="C11" s="11"/>
    </row>
    <row r="12" spans="1:6" ht="15" customHeight="1">
      <c r="A12" s="39" t="s">
        <v>41</v>
      </c>
      <c r="B12" s="62">
        <v>1011986.32</v>
      </c>
      <c r="C12" s="11">
        <v>1136837.42</v>
      </c>
    </row>
    <row r="13" spans="1:6" ht="15" customHeight="1">
      <c r="A13" s="38" t="s">
        <v>86</v>
      </c>
      <c r="B13" s="62"/>
      <c r="C13" s="11"/>
    </row>
    <row r="14" spans="1:6" ht="15" customHeight="1">
      <c r="A14" s="38" t="s">
        <v>55</v>
      </c>
      <c r="B14" s="62"/>
      <c r="C14" s="11"/>
      <c r="F14">
        <v>1478093.24</v>
      </c>
    </row>
    <row r="15" spans="1:6" ht="15" customHeight="1">
      <c r="A15" s="39" t="s">
        <v>114</v>
      </c>
      <c r="B15" s="62"/>
      <c r="C15" s="11"/>
    </row>
    <row r="16" spans="1:6" ht="25.5">
      <c r="A16" s="38" t="s">
        <v>87</v>
      </c>
      <c r="B16" s="62"/>
      <c r="C16" s="11"/>
    </row>
    <row r="17" spans="1:8" ht="15" customHeight="1">
      <c r="A17" s="39" t="s">
        <v>88</v>
      </c>
      <c r="B17" s="62"/>
      <c r="C17" s="11"/>
    </row>
    <row r="18" spans="1:8" ht="15" customHeight="1">
      <c r="A18" s="39" t="s">
        <v>42</v>
      </c>
      <c r="B18" s="62"/>
      <c r="C18" s="11"/>
    </row>
    <row r="19" spans="1:8" ht="15" customHeight="1">
      <c r="A19" s="39" t="s">
        <v>43</v>
      </c>
      <c r="B19" s="62"/>
      <c r="C19" s="11"/>
    </row>
    <row r="20" spans="1:8" ht="15" customHeight="1">
      <c r="A20" s="39" t="s">
        <v>44</v>
      </c>
      <c r="B20" s="62"/>
      <c r="C20" s="11"/>
    </row>
    <row r="21" spans="1:8" s="2" customFormat="1" ht="15" customHeight="1">
      <c r="A21" s="41" t="s">
        <v>89</v>
      </c>
      <c r="B21" s="10">
        <f>B22+B23+B24+B25+B26+B27+B28+B29+B30</f>
        <v>1013728.51</v>
      </c>
      <c r="C21" s="82">
        <f>C22+C23+C24+C25+C26+C27+C28+C29+C30</f>
        <v>1106871.82</v>
      </c>
    </row>
    <row r="22" spans="1:8" ht="15" customHeight="1">
      <c r="A22" s="39" t="s">
        <v>45</v>
      </c>
      <c r="B22" s="62">
        <v>686071.41</v>
      </c>
      <c r="C22" s="11">
        <v>686071.41</v>
      </c>
    </row>
    <row r="23" spans="1:8" ht="15" customHeight="1">
      <c r="A23" s="39" t="s">
        <v>46</v>
      </c>
      <c r="B23" s="62">
        <v>327657.09999999998</v>
      </c>
      <c r="C23" s="11">
        <v>420800.41</v>
      </c>
    </row>
    <row r="24" spans="1:8" ht="25.5">
      <c r="A24" s="38" t="s">
        <v>47</v>
      </c>
      <c r="B24" s="62"/>
      <c r="C24" s="11"/>
      <c r="G24" s="1"/>
    </row>
    <row r="25" spans="1:8" ht="15" customHeight="1">
      <c r="A25" s="38" t="s">
        <v>115</v>
      </c>
      <c r="B25" s="62"/>
      <c r="C25" s="11"/>
    </row>
    <row r="26" spans="1:8" ht="15" customHeight="1">
      <c r="A26" s="39" t="s">
        <v>113</v>
      </c>
      <c r="B26" s="62"/>
      <c r="C26" s="11"/>
      <c r="G26" s="1"/>
    </row>
    <row r="27" spans="1:8" ht="38.25">
      <c r="A27" s="38" t="s">
        <v>90</v>
      </c>
      <c r="B27" s="80"/>
      <c r="C27" s="11"/>
      <c r="G27" s="1"/>
    </row>
    <row r="28" spans="1:8">
      <c r="A28" s="38" t="s">
        <v>91</v>
      </c>
      <c r="B28" s="62"/>
      <c r="C28" s="11"/>
    </row>
    <row r="29" spans="1:8" ht="18.75" customHeight="1">
      <c r="A29" s="38" t="s">
        <v>48</v>
      </c>
      <c r="B29" s="62"/>
      <c r="C29" s="11"/>
    </row>
    <row r="30" spans="1:8" ht="15" customHeight="1">
      <c r="A30" s="39" t="s">
        <v>49</v>
      </c>
      <c r="B30" s="62"/>
      <c r="C30" s="11"/>
    </row>
    <row r="31" spans="1:8" ht="17.25" customHeight="1">
      <c r="A31" s="42" t="s">
        <v>92</v>
      </c>
      <c r="B31" s="10">
        <v>1105033.71</v>
      </c>
      <c r="C31" s="63">
        <v>1084088.92</v>
      </c>
      <c r="G31" s="6"/>
      <c r="H31" s="1"/>
    </row>
    <row r="32" spans="1:8">
      <c r="A32" s="41" t="s">
        <v>93</v>
      </c>
      <c r="B32" s="10">
        <f>B33+B34</f>
        <v>-738306.94</v>
      </c>
      <c r="C32" s="63">
        <f>C33+C34</f>
        <v>-762290.17</v>
      </c>
      <c r="E32" s="1">
        <f>'Rachunek zysków i strat'!C42</f>
        <v>-762290.16999999993</v>
      </c>
    </row>
    <row r="33" spans="1:5" ht="15" customHeight="1">
      <c r="A33" s="39" t="s">
        <v>94</v>
      </c>
      <c r="B33" s="62"/>
      <c r="C33" s="11"/>
    </row>
    <row r="34" spans="1:5" ht="15" customHeight="1">
      <c r="A34" s="39" t="s">
        <v>50</v>
      </c>
      <c r="B34" s="20">
        <v>-738306.94</v>
      </c>
      <c r="C34" s="85">
        <v>-762290.17</v>
      </c>
    </row>
    <row r="35" spans="1:5" ht="15" customHeight="1" thickBot="1">
      <c r="A35" s="99" t="s">
        <v>138</v>
      </c>
      <c r="B35" s="127"/>
      <c r="C35" s="128"/>
    </row>
    <row r="36" spans="1:5" ht="18.75" customHeight="1" thickBot="1">
      <c r="A36" s="129" t="s">
        <v>136</v>
      </c>
      <c r="B36" s="130">
        <f>B31+B32</f>
        <v>366726.77</v>
      </c>
      <c r="C36" s="131">
        <f>C31+C32</f>
        <v>321798.74999999988</v>
      </c>
    </row>
    <row r="40" spans="1:5">
      <c r="E40" s="1"/>
    </row>
    <row r="41" spans="1:5">
      <c r="E41" s="1"/>
    </row>
    <row r="42" spans="1:5">
      <c r="A42" s="88">
        <v>45013</v>
      </c>
    </row>
    <row r="43" spans="1:5">
      <c r="A43" t="s">
        <v>117</v>
      </c>
    </row>
    <row r="45" spans="1:5" ht="18">
      <c r="A45" s="3"/>
      <c r="B45"/>
      <c r="C45"/>
    </row>
  </sheetData>
  <mergeCells count="1">
    <mergeCell ref="C2:C7"/>
  </mergeCells>
  <phoneticPr fontId="0" type="noConversion"/>
  <pageMargins left="0.51181102362204722" right="0.15748031496062992" top="0.15748031496062992" bottom="0.27559055118110237" header="0.19685039370078741" footer="0.2755905511811023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60"/>
  <sheetViews>
    <sheetView tabSelected="1" topLeftCell="A13" zoomScale="120" zoomScaleNormal="120" workbookViewId="0">
      <selection activeCell="E39" sqref="E39"/>
    </sheetView>
  </sheetViews>
  <sheetFormatPr defaultRowHeight="11.25"/>
  <cols>
    <col min="1" max="1" width="58.5703125" style="7" customWidth="1"/>
    <col min="2" max="2" width="15.7109375" style="8" customWidth="1"/>
    <col min="3" max="3" width="16.28515625" style="8" customWidth="1"/>
    <col min="4" max="4" width="10.85546875" style="7" customWidth="1"/>
    <col min="5" max="5" width="14.42578125" style="15" customWidth="1"/>
    <col min="6" max="6" width="12" style="15" customWidth="1"/>
    <col min="7" max="7" width="11.28515625" style="15" customWidth="1"/>
    <col min="8" max="9" width="9.140625" style="15"/>
    <col min="10" max="16384" width="9.140625" style="7"/>
  </cols>
  <sheetData>
    <row r="2" spans="1:5" ht="11.25" customHeight="1">
      <c r="B2" s="43"/>
      <c r="C2" s="44"/>
    </row>
    <row r="3" spans="1:5" ht="12.75" customHeight="1">
      <c r="B3" s="43"/>
      <c r="C3" s="44"/>
    </row>
    <row r="4" spans="1:5" ht="12.75" customHeight="1">
      <c r="B4" s="43"/>
      <c r="C4" s="44"/>
    </row>
    <row r="5" spans="1:5" ht="12.75" customHeight="1">
      <c r="B5" s="43"/>
      <c r="C5" s="44"/>
    </row>
    <row r="6" spans="1:5" ht="48" customHeight="1" thickBot="1">
      <c r="B6" s="43"/>
      <c r="C6" s="44"/>
    </row>
    <row r="7" spans="1:5" ht="39" customHeight="1" thickBot="1">
      <c r="A7" s="118"/>
      <c r="B7" s="119" t="s">
        <v>9</v>
      </c>
      <c r="C7" s="120" t="s">
        <v>10</v>
      </c>
    </row>
    <row r="8" spans="1:5" ht="12.95" customHeight="1">
      <c r="A8" s="115" t="s">
        <v>95</v>
      </c>
      <c r="B8" s="116">
        <f>SUM(B9:B14)</f>
        <v>327657.09999999998</v>
      </c>
      <c r="C8" s="117">
        <v>420813.3</v>
      </c>
    </row>
    <row r="9" spans="1:5" ht="12.95" customHeight="1">
      <c r="A9" s="14" t="s">
        <v>0</v>
      </c>
      <c r="B9" s="66"/>
      <c r="C9" s="105"/>
    </row>
    <row r="10" spans="1:5" ht="22.5">
      <c r="A10" s="65" t="s">
        <v>96</v>
      </c>
      <c r="B10" s="66"/>
      <c r="C10" s="105"/>
    </row>
    <row r="11" spans="1:5" ht="12.95" customHeight="1">
      <c r="A11" s="65" t="s">
        <v>11</v>
      </c>
      <c r="B11" s="66"/>
      <c r="C11" s="105"/>
    </row>
    <row r="12" spans="1:5" ht="12.95" customHeight="1">
      <c r="A12" s="14" t="s">
        <v>1</v>
      </c>
      <c r="B12" s="66"/>
      <c r="C12" s="105"/>
      <c r="E12" s="15">
        <v>0</v>
      </c>
    </row>
    <row r="13" spans="1:5" ht="12.95" customHeight="1">
      <c r="A13" s="14" t="s">
        <v>97</v>
      </c>
      <c r="B13" s="66"/>
      <c r="C13" s="105"/>
    </row>
    <row r="14" spans="1:5" ht="12.95" customHeight="1">
      <c r="A14" s="14" t="s">
        <v>98</v>
      </c>
      <c r="B14" s="66">
        <v>327657.09999999998</v>
      </c>
      <c r="C14" s="105">
        <v>420813.3</v>
      </c>
    </row>
    <row r="15" spans="1:5" ht="12.95" customHeight="1">
      <c r="A15" s="64" t="s">
        <v>99</v>
      </c>
      <c r="B15" s="68">
        <f>SUM(B16:B25)</f>
        <v>1065964.0399999998</v>
      </c>
      <c r="C15" s="104">
        <f>SUM(C16:C25)</f>
        <v>1183103.47</v>
      </c>
    </row>
    <row r="16" spans="1:5" ht="12.95" customHeight="1">
      <c r="A16" s="14" t="s">
        <v>2</v>
      </c>
      <c r="B16" s="107">
        <v>39379.800000000003</v>
      </c>
      <c r="C16" s="106">
        <v>39379.800000000003</v>
      </c>
      <c r="E16" s="16"/>
    </row>
    <row r="17" spans="1:7" ht="12.95" customHeight="1">
      <c r="A17" s="14" t="s">
        <v>3</v>
      </c>
      <c r="B17" s="107">
        <v>147687.44</v>
      </c>
      <c r="C17" s="106">
        <v>160879.47</v>
      </c>
      <c r="D17" s="8"/>
      <c r="E17" s="16"/>
      <c r="G17" s="89"/>
    </row>
    <row r="18" spans="1:7" ht="12.95" customHeight="1">
      <c r="A18" s="14" t="s">
        <v>4</v>
      </c>
      <c r="B18" s="107">
        <v>74363.350000000006</v>
      </c>
      <c r="C18" s="106">
        <v>70566.48</v>
      </c>
      <c r="D18" s="8"/>
      <c r="E18" s="16"/>
      <c r="G18" s="89"/>
    </row>
    <row r="19" spans="1:7" ht="12.95" customHeight="1">
      <c r="A19" s="14" t="s">
        <v>12</v>
      </c>
      <c r="B19" s="66">
        <v>2320</v>
      </c>
      <c r="C19" s="105">
        <v>11466.5</v>
      </c>
      <c r="D19" s="8"/>
      <c r="G19" s="89"/>
    </row>
    <row r="20" spans="1:7" ht="12.95" customHeight="1">
      <c r="A20" s="14" t="s">
        <v>51</v>
      </c>
      <c r="B20" s="107">
        <v>653581.77</v>
      </c>
      <c r="C20" s="106">
        <v>747666.52</v>
      </c>
      <c r="D20" s="8"/>
      <c r="E20" s="16"/>
      <c r="G20" s="89"/>
    </row>
    <row r="21" spans="1:7" ht="12.95" customHeight="1">
      <c r="A21" s="14" t="s">
        <v>13</v>
      </c>
      <c r="B21" s="107">
        <v>148303.04000000001</v>
      </c>
      <c r="C21" s="106">
        <v>151240.32000000001</v>
      </c>
      <c r="D21" s="8"/>
      <c r="E21" s="16"/>
      <c r="F21" s="16"/>
      <c r="G21" s="89"/>
    </row>
    <row r="22" spans="1:7" ht="12.95" customHeight="1">
      <c r="A22" s="14" t="s">
        <v>5</v>
      </c>
      <c r="B22" s="66">
        <v>328.64</v>
      </c>
      <c r="C22" s="105">
        <v>1904.38</v>
      </c>
      <c r="D22" s="8"/>
      <c r="G22" s="89"/>
    </row>
    <row r="23" spans="1:7" ht="12.95" customHeight="1">
      <c r="A23" s="14" t="s">
        <v>6</v>
      </c>
      <c r="B23" s="66"/>
      <c r="C23" s="105"/>
      <c r="D23" s="8"/>
      <c r="F23" s="16"/>
      <c r="G23" s="89"/>
    </row>
    <row r="24" spans="1:7" ht="12.95" customHeight="1">
      <c r="A24" s="14" t="s">
        <v>52</v>
      </c>
      <c r="B24" s="66"/>
      <c r="C24" s="105"/>
      <c r="D24" s="8"/>
      <c r="G24" s="89"/>
    </row>
    <row r="25" spans="1:7" ht="12.95" customHeight="1">
      <c r="A25" s="14" t="s">
        <v>53</v>
      </c>
      <c r="B25" s="66"/>
      <c r="C25" s="105"/>
      <c r="D25" s="8"/>
      <c r="G25" s="89"/>
    </row>
    <row r="26" spans="1:7" ht="12.95" customHeight="1">
      <c r="A26" s="64" t="s">
        <v>100</v>
      </c>
      <c r="B26" s="68">
        <f>SUM(B8,-B15)</f>
        <v>-738306.93999999983</v>
      </c>
      <c r="C26" s="104">
        <f>SUM(C8,-C15)</f>
        <v>-762290.16999999993</v>
      </c>
      <c r="D26" s="8"/>
      <c r="G26" s="89"/>
    </row>
    <row r="27" spans="1:7" ht="12.95" customHeight="1">
      <c r="A27" s="64" t="s">
        <v>101</v>
      </c>
      <c r="B27" s="68">
        <f>SUM(B28:B30)</f>
        <v>0</v>
      </c>
      <c r="C27" s="81"/>
      <c r="D27" s="8"/>
    </row>
    <row r="28" spans="1:7" ht="12.95" customHeight="1">
      <c r="A28" s="14" t="s">
        <v>7</v>
      </c>
      <c r="B28" s="66"/>
      <c r="C28" s="67"/>
      <c r="D28" s="8"/>
    </row>
    <row r="29" spans="1:7" ht="12.95" customHeight="1">
      <c r="A29" s="14" t="s">
        <v>8</v>
      </c>
      <c r="B29" s="66"/>
      <c r="C29" s="105"/>
      <c r="D29" s="8"/>
    </row>
    <row r="30" spans="1:7" ht="12.95" customHeight="1">
      <c r="A30" s="14" t="s">
        <v>54</v>
      </c>
      <c r="B30" s="107"/>
      <c r="C30" s="106"/>
      <c r="D30" s="8"/>
      <c r="E30" s="16"/>
    </row>
    <row r="31" spans="1:7" ht="12.95" customHeight="1">
      <c r="A31" s="64" t="s">
        <v>102</v>
      </c>
      <c r="B31" s="68">
        <f>B32+B33</f>
        <v>0</v>
      </c>
      <c r="C31" s="104">
        <f>C32+C33</f>
        <v>0</v>
      </c>
      <c r="D31" s="8"/>
    </row>
    <row r="32" spans="1:7" ht="33.75">
      <c r="A32" s="65" t="s">
        <v>103</v>
      </c>
      <c r="B32" s="66"/>
      <c r="C32" s="105"/>
      <c r="D32" s="8" t="s">
        <v>119</v>
      </c>
    </row>
    <row r="33" spans="1:6" ht="15" customHeight="1">
      <c r="A33" s="14" t="s">
        <v>104</v>
      </c>
      <c r="B33" s="66"/>
      <c r="C33" s="105"/>
      <c r="D33" s="8"/>
      <c r="E33" s="16"/>
    </row>
    <row r="34" spans="1:6" ht="12.95" customHeight="1">
      <c r="A34" s="64" t="s">
        <v>105</v>
      </c>
      <c r="B34" s="68">
        <f>SUM(B26+B27-B31)</f>
        <v>-738306.93999999983</v>
      </c>
      <c r="C34" s="104">
        <f>SUM(C26+C27-C31)</f>
        <v>-762290.16999999993</v>
      </c>
      <c r="D34" s="8"/>
    </row>
    <row r="35" spans="1:6" ht="12.95" customHeight="1">
      <c r="A35" s="64" t="s">
        <v>106</v>
      </c>
      <c r="B35" s="68">
        <f>B36+B37+B38</f>
        <v>0</v>
      </c>
      <c r="C35" s="104">
        <f>C36+C37+C38</f>
        <v>0</v>
      </c>
      <c r="D35" s="8"/>
    </row>
    <row r="36" spans="1:6" ht="12.95" customHeight="1">
      <c r="A36" s="14" t="s">
        <v>14</v>
      </c>
      <c r="B36" s="66"/>
      <c r="C36" s="105"/>
      <c r="D36" s="8"/>
    </row>
    <row r="37" spans="1:6" ht="12.95" customHeight="1">
      <c r="A37" s="14" t="s">
        <v>15</v>
      </c>
      <c r="B37" s="66"/>
      <c r="C37" s="105"/>
      <c r="D37" s="8"/>
    </row>
    <row r="38" spans="1:6" ht="12.95" customHeight="1">
      <c r="A38" s="14" t="s">
        <v>16</v>
      </c>
      <c r="B38" s="66"/>
      <c r="C38" s="105"/>
      <c r="D38" s="8"/>
    </row>
    <row r="39" spans="1:6" ht="12.95" customHeight="1">
      <c r="A39" s="64" t="s">
        <v>107</v>
      </c>
      <c r="B39" s="68">
        <f>SUM(B40:B41)</f>
        <v>0</v>
      </c>
      <c r="C39" s="104">
        <f>SUM(C40:C41)</f>
        <v>0</v>
      </c>
      <c r="D39" s="8"/>
    </row>
    <row r="40" spans="1:6" ht="12.95" customHeight="1">
      <c r="A40" s="14" t="s">
        <v>17</v>
      </c>
      <c r="B40" s="66"/>
      <c r="C40" s="105"/>
      <c r="D40" s="8"/>
    </row>
    <row r="41" spans="1:6" ht="12.95" customHeight="1">
      <c r="A41" s="14" t="s">
        <v>18</v>
      </c>
      <c r="B41" s="66"/>
      <c r="C41" s="105"/>
      <c r="D41" s="8"/>
    </row>
    <row r="42" spans="1:6" ht="12.95" customHeight="1">
      <c r="A42" s="64" t="s">
        <v>132</v>
      </c>
      <c r="B42" s="68">
        <f>B34+B35-B39</f>
        <v>-738306.93999999983</v>
      </c>
      <c r="C42" s="108">
        <f>C34+C35-C39</f>
        <v>-762290.16999999993</v>
      </c>
      <c r="D42" s="8"/>
      <c r="E42" s="16"/>
    </row>
    <row r="43" spans="1:6" ht="12.95" customHeight="1">
      <c r="A43" s="64" t="s">
        <v>133</v>
      </c>
      <c r="B43" s="68"/>
      <c r="C43" s="104"/>
      <c r="D43" s="8"/>
    </row>
    <row r="44" spans="1:6" ht="25.5" customHeight="1" thickBot="1">
      <c r="A44" s="109" t="s">
        <v>134</v>
      </c>
      <c r="B44" s="110"/>
      <c r="C44" s="111"/>
    </row>
    <row r="45" spans="1:6" ht="15" customHeight="1" thickBot="1">
      <c r="A45" s="112" t="s">
        <v>135</v>
      </c>
      <c r="B45" s="113">
        <f>B42-B43-B44</f>
        <v>-738306.93999999983</v>
      </c>
      <c r="C45" s="114">
        <f>C42-C43-C44</f>
        <v>-762290.16999999993</v>
      </c>
      <c r="E45" s="90"/>
    </row>
    <row r="46" spans="1:6">
      <c r="D46" s="8"/>
      <c r="E46" s="16"/>
      <c r="F46" s="16"/>
    </row>
    <row r="47" spans="1:6" ht="12.75">
      <c r="A47"/>
    </row>
    <row r="48" spans="1:6" ht="12.75">
      <c r="A48" s="88">
        <v>45013</v>
      </c>
    </row>
    <row r="49" spans="1:6">
      <c r="A49" s="159" t="s">
        <v>116</v>
      </c>
      <c r="B49" s="159"/>
      <c r="C49" s="159"/>
    </row>
    <row r="51" spans="1:6">
      <c r="A51" s="15"/>
      <c r="B51" s="16"/>
      <c r="C51" s="16"/>
    </row>
    <row r="52" spans="1:6" ht="2.25" customHeight="1">
      <c r="A52" s="15"/>
      <c r="B52" s="16"/>
      <c r="C52" s="16"/>
    </row>
    <row r="53" spans="1:6">
      <c r="A53" s="15"/>
      <c r="B53" s="16"/>
      <c r="C53" s="16"/>
      <c r="F53" s="16"/>
    </row>
    <row r="54" spans="1:6">
      <c r="A54" s="15"/>
      <c r="B54" s="16"/>
      <c r="C54" s="16"/>
    </row>
    <row r="55" spans="1:6">
      <c r="A55" s="15"/>
      <c r="B55" s="16"/>
      <c r="C55" s="16"/>
    </row>
    <row r="56" spans="1:6">
      <c r="A56" s="15"/>
      <c r="B56" s="16"/>
      <c r="C56" s="16"/>
    </row>
    <row r="57" spans="1:6">
      <c r="A57" s="15"/>
      <c r="B57" s="16"/>
      <c r="C57" s="16"/>
    </row>
    <row r="58" spans="1:6">
      <c r="A58" s="15"/>
      <c r="B58" s="16"/>
      <c r="C58" s="16"/>
    </row>
    <row r="59" spans="1:6">
      <c r="A59" s="15"/>
      <c r="B59" s="16"/>
      <c r="C59" s="16"/>
    </row>
    <row r="60" spans="1:6">
      <c r="A60" s="15"/>
      <c r="B60" s="16"/>
      <c r="C60" s="16"/>
    </row>
  </sheetData>
  <mergeCells count="1">
    <mergeCell ref="A49:C49"/>
  </mergeCells>
  <phoneticPr fontId="0" type="noConversion"/>
  <pageMargins left="0.72" right="0.17" top="0.17" bottom="0.17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Bilans</vt:lpstr>
      <vt:lpstr>Zmiany w funduszu</vt:lpstr>
      <vt:lpstr>Rachunek zysków i strat</vt:lpstr>
      <vt:lpstr>Bilans!Obszar_wydruku</vt:lpstr>
      <vt:lpstr>'Rachunek zysków i strat'!Obszar_wydruku</vt:lpstr>
      <vt:lpstr>'Zmiany w funduszu'!Obszar_wydruku</vt:lpstr>
    </vt:vector>
  </TitlesOfParts>
  <Company>zhw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DPS</cp:lastModifiedBy>
  <cp:lastPrinted>2023-04-18T19:10:33Z</cp:lastPrinted>
  <dcterms:created xsi:type="dcterms:W3CDTF">2003-03-12T08:55:00Z</dcterms:created>
  <dcterms:modified xsi:type="dcterms:W3CDTF">2023-04-18T19:14:47Z</dcterms:modified>
</cp:coreProperties>
</file>